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13_ncr:1_{06A863B8-E4BD-4AA9-B0B9-097191656113}" xr6:coauthVersionLast="47" xr6:coauthVersionMax="47" xr10:uidLastSave="{00000000-0000-0000-0000-000000000000}"/>
  <bookViews>
    <workbookView xWindow="-120" yWindow="-120" windowWidth="29040" windowHeight="17520" xr2:uid="{BBBE9E3F-3038-4ED1-B03B-090D805F778C}"/>
  </bookViews>
  <sheets>
    <sheet name="Intro and Contents" sheetId="3" r:id="rId1"/>
    <sheet name="1.1. JEDHub Survey Employment" sheetId="11" r:id="rId2"/>
    <sheet name="1.2 JEDHub Survey Demographics" sheetId="13" r:id="rId3"/>
    <sheet name="1.3 Temporarily Unavailable" sheetId="14" r:id="rId4"/>
    <sheet name="2.1. UK Defence Exports" sheetId="1" r:id="rId5"/>
    <sheet name="2.2. UK Defence Imports" sheetId="2" r:id="rId6"/>
    <sheet name="2.3. Global Export Market Share" sheetId="4" r:id="rId7"/>
    <sheet name="2.4. DIT DSE Defence Exports" sheetId="6" r:id="rId8"/>
    <sheet name="3.1 Supply Chain Sales" sheetId="9" r:id="rId9"/>
    <sheet name="3.2 Supply Chain Employment" sheetId="10" r:id="rId10"/>
    <sheet name="4.1 Productivity and Value" sheetId="5" r:id="rId11"/>
    <sheet name="5.1. UK R&amp;D" sheetId="7" r:id="rId12"/>
    <sheet name="5.2. OECD R&amp;D" sheetId="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1" l="1"/>
  <c r="C29" i="11"/>
  <c r="C30" i="11"/>
  <c r="C31" i="11"/>
  <c r="C32" i="11"/>
  <c r="C33" i="11"/>
  <c r="C34" i="11"/>
  <c r="C35" i="11"/>
  <c r="C36" i="11"/>
  <c r="C37" i="11"/>
  <c r="C38" i="11"/>
  <c r="C39" i="11"/>
  <c r="C27" i="11"/>
  <c r="D39" i="11"/>
  <c r="E31" i="11" s="1"/>
  <c r="E35" i="11" l="1"/>
  <c r="F35" i="11" s="1"/>
  <c r="F31" i="11"/>
  <c r="E33" i="11"/>
  <c r="F33" i="11" s="1"/>
  <c r="E34" i="11"/>
  <c r="F34" i="11" s="1"/>
  <c r="E36" i="11"/>
  <c r="F36" i="11" s="1"/>
  <c r="E29" i="11"/>
  <c r="F29" i="11" s="1"/>
  <c r="E38" i="11"/>
  <c r="F38" i="11" s="1"/>
  <c r="E28" i="11"/>
  <c r="F28" i="11" s="1"/>
  <c r="E30" i="11"/>
  <c r="F30" i="11" s="1"/>
  <c r="E37" i="11"/>
  <c r="F37" i="11" s="1"/>
  <c r="E39" i="11"/>
  <c r="E32" i="11"/>
  <c r="F32" i="11" s="1"/>
  <c r="E27" i="11"/>
  <c r="F27" i="11" s="1"/>
  <c r="D11" i="8" l="1"/>
  <c r="D12" i="8"/>
  <c r="D13" i="8"/>
  <c r="D14" i="8"/>
  <c r="D15" i="8"/>
  <c r="D16" i="8"/>
  <c r="D17" i="8"/>
  <c r="D18" i="8"/>
  <c r="D19" i="8"/>
  <c r="D10" i="8"/>
  <c r="L29" i="6"/>
  <c r="L30" i="6"/>
  <c r="L31" i="6"/>
  <c r="L32" i="6"/>
  <c r="L33" i="6"/>
  <c r="L28" i="6"/>
  <c r="G23" i="1"/>
  <c r="G24" i="1"/>
  <c r="G25" i="1"/>
  <c r="G26" i="1"/>
  <c r="G22" i="1"/>
</calcChain>
</file>

<file path=xl/sharedStrings.xml><?xml version="1.0" encoding="utf-8"?>
<sst xmlns="http://schemas.openxmlformats.org/spreadsheetml/2006/main" count="392" uniqueCount="259">
  <si>
    <t>All values displayed in $bn</t>
  </si>
  <si>
    <t>United States</t>
  </si>
  <si>
    <t>Kuwait</t>
  </si>
  <si>
    <t>Australia</t>
  </si>
  <si>
    <t>Total</t>
  </si>
  <si>
    <t>By Domain</t>
  </si>
  <si>
    <t>By Region</t>
  </si>
  <si>
    <t>Middle East and North Africa</t>
  </si>
  <si>
    <t>Europe</t>
  </si>
  <si>
    <t>Asia</t>
  </si>
  <si>
    <t>Americas</t>
  </si>
  <si>
    <t>Africa</t>
  </si>
  <si>
    <t>Aircraft</t>
  </si>
  <si>
    <t>Ships and Submarines</t>
  </si>
  <si>
    <t>Weapon</t>
  </si>
  <si>
    <t>Ground Forces</t>
  </si>
  <si>
    <t>Non-Platform Systems</t>
  </si>
  <si>
    <t>Space Systems</t>
  </si>
  <si>
    <t>% Change, 2016-20</t>
  </si>
  <si>
    <t>NOTES:</t>
  </si>
  <si>
    <t>2016-20 Yearly Average</t>
  </si>
  <si>
    <t>TOTAL</t>
  </si>
  <si>
    <t>All Other Markets</t>
  </si>
  <si>
    <t>By Country (Top 3)</t>
  </si>
  <si>
    <t>There may be differences between totals and the sum of their independently rounded components.</t>
  </si>
  <si>
    <t>All data sourced from Janes Global Platforms and Systems database.</t>
  </si>
  <si>
    <t>France</t>
  </si>
  <si>
    <t>Germany</t>
  </si>
  <si>
    <t>Publish Date:</t>
  </si>
  <si>
    <t>21.03.22</t>
  </si>
  <si>
    <t>Average Annual % Proportion</t>
  </si>
  <si>
    <t>INTRO</t>
  </si>
  <si>
    <t>CONTENTS</t>
  </si>
  <si>
    <t>Table 2.1</t>
  </si>
  <si>
    <t>Table 2.2</t>
  </si>
  <si>
    <t>Janes GPS: UK Defence Exports</t>
  </si>
  <si>
    <t>JEDHub Annual Economic Report - Supporting Data</t>
  </si>
  <si>
    <t>The data found in these tables have been collated by the UK DSC and represent the findings of the of the inaugural JEDHub Annual Economic report, which quantifies the economic contribution of the UK defence sector to the nation. The results are based on UK DSC and Ministry of Defence analysis on various datasets appropriately sourced throughout the document.</t>
  </si>
  <si>
    <t>2.1. UK Defence Exports</t>
  </si>
  <si>
    <t>2.2. UK Defence Imports</t>
  </si>
  <si>
    <t>Sweden</t>
  </si>
  <si>
    <t>UK</t>
  </si>
  <si>
    <t>Russia</t>
  </si>
  <si>
    <t>2016 %</t>
  </si>
  <si>
    <t>2017 %</t>
  </si>
  <si>
    <t>2018 %</t>
  </si>
  <si>
    <t>2019 %</t>
  </si>
  <si>
    <t>2020 %</t>
  </si>
  <si>
    <t>Productivity and Value</t>
  </si>
  <si>
    <t>Table 4.1</t>
  </si>
  <si>
    <t>3.1 Productivity and Value</t>
  </si>
  <si>
    <t>GVA per Worker</t>
  </si>
  <si>
    <t>2.3. Global Defence Export Market Share</t>
  </si>
  <si>
    <t>Global Defence Export Market Size ($bn)</t>
  </si>
  <si>
    <t>Defence Manufacturing Sector, SIC Code</t>
  </si>
  <si>
    <t>25.4 Weapons and Ammunition</t>
  </si>
  <si>
    <t>30.1, Ships and boats</t>
  </si>
  <si>
    <t>30.3, Air and Space</t>
  </si>
  <si>
    <t>2.4. DIT DSE UK Defence Exports</t>
  </si>
  <si>
    <t>UK Defence Exports (based on orders placed), 2020 (£bn)</t>
  </si>
  <si>
    <t>Global</t>
  </si>
  <si>
    <t>2011-20 Yearly Average</t>
  </si>
  <si>
    <t>Aerospace</t>
  </si>
  <si>
    <t>Land</t>
  </si>
  <si>
    <t>Sea</t>
  </si>
  <si>
    <t>UK and Global Defence Exports (based on orders/contracts signed), by Sector (%)</t>
  </si>
  <si>
    <t>UK and Competitor Global Defence Export Market Shares (based on orders/contracts signed), 2011-20 (%)</t>
  </si>
  <si>
    <t>USA</t>
  </si>
  <si>
    <t>Italy</t>
  </si>
  <si>
    <t>Average Yearly Share</t>
  </si>
  <si>
    <t>NOTES</t>
  </si>
  <si>
    <t>All data sourced from the UK Department for International Trade Defence and Security Exports (DIT DSE) UK defence and security exports for 2020 release</t>
  </si>
  <si>
    <t>5.1. UK Research and Development Spending</t>
  </si>
  <si>
    <t xml:space="preserve">Government </t>
  </si>
  <si>
    <t xml:space="preserve">UK Research &amp; Innovation </t>
  </si>
  <si>
    <t xml:space="preserve"> -</t>
  </si>
  <si>
    <t>Business Enterprise</t>
  </si>
  <si>
    <t>Higher Education</t>
  </si>
  <si>
    <t>..</t>
  </si>
  <si>
    <t>-</t>
  </si>
  <si>
    <t>Current prices</t>
  </si>
  <si>
    <t>- denotes nil, figures unavailable or too small to display</t>
  </si>
  <si>
    <t>Current Prices</t>
  </si>
  <si>
    <t>UK Government</t>
  </si>
  <si>
    <t>Overseas total
of which</t>
  </si>
  <si>
    <t>European Commission grants</t>
  </si>
  <si>
    <t>Other Overseas</t>
  </si>
  <si>
    <t>Other UK Business</t>
  </si>
  <si>
    <t>Own</t>
  </si>
  <si>
    <r>
      <t>Gross Expenditure on Defence R&amp;D in the UK, by Sector of Performance (£mn)</t>
    </r>
    <r>
      <rPr>
        <b/>
        <vertAlign val="superscript"/>
        <sz val="12"/>
        <color theme="1"/>
        <rFont val="Calibri"/>
        <family val="2"/>
        <scheme val="minor"/>
      </rPr>
      <t>1</t>
    </r>
  </si>
  <si>
    <r>
      <t>Private Non-Profit</t>
    </r>
    <r>
      <rPr>
        <vertAlign val="superscript"/>
        <sz val="11"/>
        <color theme="1"/>
        <rFont val="Calibri"/>
        <family val="2"/>
        <scheme val="minor"/>
      </rPr>
      <t>2</t>
    </r>
  </si>
  <si>
    <r>
      <t>Other</t>
    </r>
    <r>
      <rPr>
        <vertAlign val="superscript"/>
        <sz val="11"/>
        <color theme="1"/>
        <rFont val="Calibri"/>
        <family val="2"/>
        <scheme val="minor"/>
      </rPr>
      <t>4</t>
    </r>
  </si>
  <si>
    <r>
      <t>Source of Funds for Defence R&amp;D Performed in UK Businesses (£mn)</t>
    </r>
    <r>
      <rPr>
        <b/>
        <vertAlign val="superscript"/>
        <sz val="12"/>
        <color theme="1"/>
        <rFont val="Calibri"/>
        <family val="2"/>
        <scheme val="minor"/>
      </rPr>
      <t>3</t>
    </r>
  </si>
  <si>
    <r>
      <rPr>
        <vertAlign val="superscript"/>
        <sz val="11"/>
        <color theme="1"/>
        <rFont val="Calibri"/>
        <family val="2"/>
        <scheme val="minor"/>
      </rPr>
      <t>4</t>
    </r>
    <r>
      <rPr>
        <sz val="11"/>
        <color theme="1"/>
        <rFont val="Calibri"/>
        <family val="2"/>
        <scheme val="minor"/>
      </rPr>
      <t xml:space="preserve"> 'Other' includes funds from UK Private Non-Profit organisations and Higher Education establishments, and from 2011, international organisations</t>
    </r>
  </si>
  <si>
    <r>
      <t>Employment in Defence R&amp;D Performed in UK Businesses (FTE thousands)</t>
    </r>
    <r>
      <rPr>
        <b/>
        <vertAlign val="superscript"/>
        <sz val="12"/>
        <color theme="1"/>
        <rFont val="Calibri"/>
        <family val="2"/>
        <scheme val="minor"/>
      </rPr>
      <t>3</t>
    </r>
  </si>
  <si>
    <t>Scientists and engineers</t>
  </si>
  <si>
    <t>Technicians laboratory assistants &amp; draughtmen</t>
  </si>
  <si>
    <t>Admin. clerical industrial &amp; other staff</t>
  </si>
  <si>
    <t>Defence Total</t>
  </si>
  <si>
    <t>Civil Total</t>
  </si>
  <si>
    <t>UK Total</t>
  </si>
  <si>
    <t>Manufacturing Sector, SIC Code</t>
  </si>
  <si>
    <t>Defence-weighted GVA and employment data, 2019</t>
  </si>
  <si>
    <t>GVA and Employment data, 2019-2019</t>
  </si>
  <si>
    <t>Manufacturing</t>
  </si>
  <si>
    <t>Weighted GVA (millions)</t>
  </si>
  <si>
    <t>Weighted Employment</t>
  </si>
  <si>
    <t>Health</t>
  </si>
  <si>
    <t>Defence</t>
  </si>
  <si>
    <t>General advancement of knowledge</t>
  </si>
  <si>
    <t>Transport, telecommunication, other infrastructure</t>
  </si>
  <si>
    <t>Industrial production and technology</t>
  </si>
  <si>
    <t>Other</t>
  </si>
  <si>
    <r>
      <t>UK Government Expenditure on R&amp;D by Socio-Economic Objective, 2019 (%)</t>
    </r>
    <r>
      <rPr>
        <b/>
        <vertAlign val="superscript"/>
        <sz val="11"/>
        <color theme="1"/>
        <rFont val="Calibri"/>
        <family val="2"/>
        <scheme val="minor"/>
      </rPr>
      <t>5</t>
    </r>
  </si>
  <si>
    <r>
      <t>UK Government Expenditure on R&amp;D by Department, (£mn)</t>
    </r>
    <r>
      <rPr>
        <b/>
        <vertAlign val="superscript"/>
        <sz val="11"/>
        <color theme="1"/>
        <rFont val="Calibri"/>
        <family val="2"/>
        <scheme val="minor"/>
      </rPr>
      <t>5</t>
    </r>
  </si>
  <si>
    <t>MOD</t>
  </si>
  <si>
    <t>All Government Departments</t>
  </si>
  <si>
    <t>5.2. OECD International Research and Development Budget Allocation</t>
  </si>
  <si>
    <r>
      <rPr>
        <u/>
        <vertAlign val="superscript"/>
        <sz val="11"/>
        <color theme="10"/>
        <rFont val="Calibri"/>
        <family val="2"/>
        <scheme val="minor"/>
      </rPr>
      <t>1</t>
    </r>
    <r>
      <rPr>
        <u/>
        <sz val="11"/>
        <color theme="10"/>
        <rFont val="Calibri"/>
        <family val="2"/>
        <scheme val="minor"/>
      </rPr>
      <t xml:space="preserve"> Data sourced from the ONS Gross Expenditure on R&amp;D, 2019</t>
    </r>
  </si>
  <si>
    <r>
      <rPr>
        <u/>
        <vertAlign val="superscript"/>
        <sz val="11"/>
        <color theme="10"/>
        <rFont val="Calibri"/>
        <family val="2"/>
        <scheme val="minor"/>
      </rPr>
      <t>5</t>
    </r>
    <r>
      <rPr>
        <u/>
        <sz val="11"/>
        <color theme="10"/>
        <rFont val="Calibri"/>
        <family val="2"/>
        <scheme val="minor"/>
      </rPr>
      <t xml:space="preserve"> Data sourced from the ONS R&amp;D Expenditure by the UK Government, 2019</t>
    </r>
  </si>
  <si>
    <r>
      <rPr>
        <u/>
        <vertAlign val="superscript"/>
        <sz val="11"/>
        <color theme="10"/>
        <rFont val="Calibri"/>
        <family val="2"/>
        <scheme val="minor"/>
      </rPr>
      <t>3</t>
    </r>
    <r>
      <rPr>
        <u/>
        <sz val="11"/>
        <color theme="10"/>
        <rFont val="Calibri"/>
        <family val="2"/>
        <scheme val="minor"/>
      </rPr>
      <t xml:space="preserve"> Data sourced from the ONS UK Business Enterprise R&amp;D, 2019</t>
    </r>
  </si>
  <si>
    <r>
      <rPr>
        <vertAlign val="superscript"/>
        <sz val="11"/>
        <rFont val="Calibri"/>
        <family val="2"/>
        <scheme val="minor"/>
      </rPr>
      <t>2</t>
    </r>
    <r>
      <rPr>
        <sz val="11"/>
        <rFont val="Calibri"/>
        <family val="2"/>
        <scheme val="minor"/>
      </rPr>
      <t xml:space="preserve"> Prior to 2011 PNP data were estimated. From 2011 data have been collected from a biennial survey with non-survey years being estimated using data from survey years.</t>
    </r>
  </si>
  <si>
    <t>The sum of percentages may be more or less than 100 due to rounding.</t>
  </si>
  <si>
    <t>PPP $s, Current prices</t>
  </si>
  <si>
    <t>United Kingdom</t>
  </si>
  <si>
    <t>Turkey</t>
  </si>
  <si>
    <t>Japan</t>
  </si>
  <si>
    <t>South Korea</t>
  </si>
  <si>
    <t>Taiwan</t>
  </si>
  <si>
    <t>Defence % Proportion</t>
  </si>
  <si>
    <t>Romania</t>
  </si>
  <si>
    <t>Norway</t>
  </si>
  <si>
    <t>Data for the following countries was unavailable in 2019: Argentina, Canada, Latvia, New Zealand, Poland &amp; Switzerland.</t>
  </si>
  <si>
    <t>All data sourced from the OECD Government budget allocations for R&amp;D, where any data caveats can be found</t>
  </si>
  <si>
    <t>OECD Government Budget Allocations for R&amp;D, 2019 (Top 10)</t>
  </si>
  <si>
    <t>Table 2.3</t>
  </si>
  <si>
    <t>Table 2.4</t>
  </si>
  <si>
    <t>Table 3.1</t>
  </si>
  <si>
    <t>Table 3.2</t>
  </si>
  <si>
    <t>PRODCOM Microdata Analysis: Supply Chain Sales</t>
  </si>
  <si>
    <t>BRES Microdata Analysis: Supply Chain Employment</t>
  </si>
  <si>
    <t>3.1 Supply Chain Sales</t>
  </si>
  <si>
    <t>30. Manufacture of other transport equipment</t>
  </si>
  <si>
    <t>25. Manufacture of fabricated metal products; except machinery and equipment</t>
  </si>
  <si>
    <t>33. Repair and installation of machinery and equipment</t>
  </si>
  <si>
    <t>26. Manufacture of computer; electronic and optical products</t>
  </si>
  <si>
    <t>27. Manufacture of electrical equipment</t>
  </si>
  <si>
    <t>Other manufactured products</t>
  </si>
  <si>
    <t>Total Sales, 2020 (millions)</t>
  </si>
  <si>
    <t>Sales in matched JEDHUB sample frame, 2020 (millions)</t>
  </si>
  <si>
    <t>Total Sales ONS Published Sales (billions)</t>
  </si>
  <si>
    <t>JEDHub Sample Frame Coverage of ONS Total</t>
  </si>
  <si>
    <t>Total value of sales in JEDHub Sample Frame, 2020</t>
  </si>
  <si>
    <t>Total value of sales by PRODCODE, 2020</t>
  </si>
  <si>
    <t>Manufactured Products</t>
  </si>
  <si>
    <t>Military aircraft (PRODCODE 30309999)</t>
  </si>
  <si>
    <t>Military vessels (PRODCODE 30119999)</t>
  </si>
  <si>
    <t>Military weapons (PRODCODE 25408999)</t>
  </si>
  <si>
    <t>Military fighting vehicles (PRODCODE 30409999)</t>
  </si>
  <si>
    <t>Proportion of Total</t>
  </si>
  <si>
    <t>3.2 Supply Chain Employment</t>
  </si>
  <si>
    <t>Industrial Sector, SIC Code</t>
  </si>
  <si>
    <t>Total Matched Employees</t>
  </si>
  <si>
    <t>61 and 62. Telecoms and computer programming; consultancy and related activities</t>
  </si>
  <si>
    <t>71. Architectural and engineering activities; technical testing and analysis</t>
  </si>
  <si>
    <t>28. Manufacture of machinery and equipment n.e.c.</t>
  </si>
  <si>
    <t>70. Activities of head offices; management consultancy activities</t>
  </si>
  <si>
    <t>46. Wholesale trade; except of motor vehicles and motorcycles</t>
  </si>
  <si>
    <t>81, 82 and 85. Services to buildings, office admin and Education</t>
  </si>
  <si>
    <t>22, 23 and 24. Manufacture of metals, non-metals and rubber materials</t>
  </si>
  <si>
    <t>72. and 74. Scientific R&amp;D and technical services</t>
  </si>
  <si>
    <t>Description</t>
  </si>
  <si>
    <t>Matched Reporting Units with sales in at least one military product found in PRODCOM</t>
  </si>
  <si>
    <t xml:space="preserve">Matched Reporting Units with no military product sales in PRODCOM </t>
  </si>
  <si>
    <t>Matched Reporting Units not present in PRODCOM</t>
  </si>
  <si>
    <t>Total employees by SIC division, 2020</t>
  </si>
  <si>
    <t xml:space="preserve">Breakdown of total employees by companies with any military product sales, no military product sales but in PRODCOM, and those not present in PRODCOM, 2020  </t>
  </si>
  <si>
    <t>Total employees by ITL1 region for matched JEDHUB sample frame companies, 2020</t>
  </si>
  <si>
    <t>ITL1 Region</t>
  </si>
  <si>
    <t>South West</t>
  </si>
  <si>
    <t xml:space="preserve">South East </t>
  </si>
  <si>
    <t xml:space="preserve">East Midlands </t>
  </si>
  <si>
    <t xml:space="preserve">North West </t>
  </si>
  <si>
    <t>Scotland</t>
  </si>
  <si>
    <t>East of England</t>
  </si>
  <si>
    <t>London</t>
  </si>
  <si>
    <t xml:space="preserve">West Midlands </t>
  </si>
  <si>
    <t>Wales</t>
  </si>
  <si>
    <t>Yorkshire and The Humber</t>
  </si>
  <si>
    <t xml:space="preserve">North East </t>
  </si>
  <si>
    <t>Totals may not sum due to rounding.</t>
  </si>
  <si>
    <t>Data based on UK Ministry of Defence analysis of ONS PRODCOM Microdata.</t>
  </si>
  <si>
    <t>All employment figures are rounded to the nearest thousand.</t>
  </si>
  <si>
    <t>Totals might not sum due to rounding.</t>
  </si>
  <si>
    <t>Data based on UK Ministry of Defence analysis of ONS BRES Microdata.</t>
  </si>
  <si>
    <t>.. denotes disclosive data</t>
  </si>
  <si>
    <r>
      <rPr>
        <u/>
        <vertAlign val="superscript"/>
        <sz val="11"/>
        <color theme="10"/>
        <rFont val="Calibri"/>
        <family val="2"/>
        <scheme val="minor"/>
      </rPr>
      <t>1</t>
    </r>
    <r>
      <rPr>
        <u/>
        <sz val="11"/>
        <color theme="10"/>
        <rFont val="Calibri"/>
        <family val="2"/>
        <scheme val="minor"/>
      </rPr>
      <t xml:space="preserve"> GVA data sourced from the ONS Low level aggregates dataset.</t>
    </r>
  </si>
  <si>
    <r>
      <rPr>
        <u/>
        <vertAlign val="superscript"/>
        <sz val="11"/>
        <color theme="10"/>
        <rFont val="Calibri"/>
        <family val="2"/>
        <scheme val="minor"/>
      </rPr>
      <t>2</t>
    </r>
    <r>
      <rPr>
        <u/>
        <sz val="11"/>
        <color theme="10"/>
        <rFont val="Calibri"/>
        <family val="2"/>
        <scheme val="minor"/>
      </rPr>
      <t xml:space="preserve"> Employment data sourced from the ONS BRES dataset.</t>
    </r>
  </si>
  <si>
    <r>
      <rPr>
        <u/>
        <vertAlign val="superscript"/>
        <sz val="11"/>
        <color theme="10"/>
        <rFont val="Calibri"/>
        <family val="2"/>
        <scheme val="minor"/>
      </rPr>
      <t>3</t>
    </r>
    <r>
      <rPr>
        <u/>
        <sz val="11"/>
        <color theme="10"/>
        <rFont val="Calibri"/>
        <family val="2"/>
        <scheme val="minor"/>
      </rPr>
      <t xml:space="preserve"> Defence weightings generated based on ONS PRODCOM data.</t>
    </r>
  </si>
  <si>
    <t>Janes GPS: Global Export Market Share</t>
  </si>
  <si>
    <t>DIT DSE: Defence Exports</t>
  </si>
  <si>
    <t>UK Research and Development</t>
  </si>
  <si>
    <t>Table 5.2</t>
  </si>
  <si>
    <t>Table 5.1</t>
  </si>
  <si>
    <t>s</t>
  </si>
  <si>
    <t>OECD: R&amp;D Government Budget Allocations</t>
  </si>
  <si>
    <t>Data for Northern Ireland is not present in the BRES dataset.</t>
  </si>
  <si>
    <t>Northern Ireland</t>
  </si>
  <si>
    <t>North East (England)</t>
  </si>
  <si>
    <t>North West (England)</t>
  </si>
  <si>
    <t>1.2 JEDHub Survey Demographics</t>
  </si>
  <si>
    <t>Recruitment of graduates and apprentices in defence-related roles</t>
  </si>
  <si>
    <t>Yorkshire and the Humber</t>
  </si>
  <si>
    <t>Graduates</t>
  </si>
  <si>
    <t>Apprentices</t>
  </si>
  <si>
    <t>East Midlands (England)</t>
  </si>
  <si>
    <t>West Midlands (England)</t>
  </si>
  <si>
    <t>South West (England)</t>
  </si>
  <si>
    <t>East (England)</t>
  </si>
  <si>
    <t>South East (England)</t>
  </si>
  <si>
    <r>
      <t>Total GVA (millions)</t>
    </r>
    <r>
      <rPr>
        <b/>
        <vertAlign val="superscript"/>
        <sz val="11"/>
        <color theme="1"/>
        <rFont val="Calibri"/>
        <family val="2"/>
        <scheme val="minor"/>
      </rPr>
      <t>1</t>
    </r>
  </si>
  <si>
    <r>
      <t>Total Employment</t>
    </r>
    <r>
      <rPr>
        <b/>
        <vertAlign val="superscript"/>
        <sz val="11"/>
        <color theme="1"/>
        <rFont val="Calibri"/>
        <family val="2"/>
        <scheme val="minor"/>
      </rPr>
      <t>2</t>
    </r>
  </si>
  <si>
    <r>
      <t>Defence Weighting</t>
    </r>
    <r>
      <rPr>
        <b/>
        <vertAlign val="superscript"/>
        <sz val="11"/>
        <color theme="1"/>
        <rFont val="Calibri"/>
        <family val="2"/>
        <scheme val="minor"/>
      </rPr>
      <t>3</t>
    </r>
  </si>
  <si>
    <t>Breakdown of defence FTEs by gender</t>
  </si>
  <si>
    <t>Male Defence FTEs</t>
  </si>
  <si>
    <t>Female Defence FTEs</t>
  </si>
  <si>
    <t>Non-binary, prefer not to say and Other</t>
  </si>
  <si>
    <t>Distribution of JEDHub Surveyed Male and Female jobs by age group</t>
  </si>
  <si>
    <t>18-21</t>
  </si>
  <si>
    <t>22-29</t>
  </si>
  <si>
    <t>30-39</t>
  </si>
  <si>
    <t>40-49</t>
  </si>
  <si>
    <t>50-59</t>
  </si>
  <si>
    <t>60+</t>
  </si>
  <si>
    <t>Data does not include employees under the age of 18.</t>
  </si>
  <si>
    <t>Unallocated</t>
  </si>
  <si>
    <t>All data above comes from the 2021 JEDHub Annual Survey of 15 DGP companies and 11 of their top suppliers.</t>
  </si>
  <si>
    <t>Table 1.1</t>
  </si>
  <si>
    <t>Table 1.2</t>
  </si>
  <si>
    <t>Table 1.3</t>
  </si>
  <si>
    <t>JEDHub Annual Survey: Employment</t>
  </si>
  <si>
    <t>JEDHub Annual Survey: Demographics</t>
  </si>
  <si>
    <t>JEDHub Annual Survey: Turnover</t>
  </si>
  <si>
    <t>RETURN TO CONTENTS PAGE</t>
  </si>
  <si>
    <t>1.1. Employment</t>
  </si>
  <si>
    <r>
      <t xml:space="preserve">1 </t>
    </r>
    <r>
      <rPr>
        <sz val="11"/>
        <color theme="1"/>
        <rFont val="Calibri"/>
        <family val="2"/>
        <scheme val="minor"/>
      </rPr>
      <t>Data sourced from the 2021 JEDHub Annual Survey</t>
    </r>
  </si>
  <si>
    <t>Location Quotient</t>
  </si>
  <si>
    <r>
      <t>JEDHub FTEs</t>
    </r>
    <r>
      <rPr>
        <b/>
        <vertAlign val="superscript"/>
        <sz val="11"/>
        <color theme="1"/>
        <rFont val="Calibri"/>
        <family val="2"/>
        <scheme val="minor"/>
      </rPr>
      <t>1</t>
    </r>
  </si>
  <si>
    <r>
      <t>Regional Proportion of JEDHub FTEs</t>
    </r>
    <r>
      <rPr>
        <b/>
        <vertAlign val="superscript"/>
        <sz val="11"/>
        <color theme="1"/>
        <rFont val="Calibri"/>
        <family val="2"/>
        <scheme val="minor"/>
      </rPr>
      <t>1</t>
    </r>
  </si>
  <si>
    <r>
      <t>Manufacturing Regional Proportion</t>
    </r>
    <r>
      <rPr>
        <b/>
        <vertAlign val="superscript"/>
        <sz val="11"/>
        <color theme="1"/>
        <rFont val="Calibri"/>
        <family val="2"/>
        <scheme val="minor"/>
      </rPr>
      <t>2</t>
    </r>
  </si>
  <si>
    <r>
      <t>Number of FTEs by ITL 1 Region</t>
    </r>
    <r>
      <rPr>
        <b/>
        <vertAlign val="superscript"/>
        <sz val="12"/>
        <color theme="1"/>
        <rFont val="Calibri"/>
        <family val="2"/>
        <scheme val="minor"/>
      </rPr>
      <t>1</t>
    </r>
  </si>
  <si>
    <r>
      <t>Manufacturing FTEs ('000s)</t>
    </r>
    <r>
      <rPr>
        <b/>
        <vertAlign val="superscript"/>
        <sz val="11"/>
        <color theme="1"/>
        <rFont val="Calibri"/>
        <family val="2"/>
        <scheme val="minor"/>
      </rPr>
      <t>2</t>
    </r>
  </si>
  <si>
    <t>Location Quotient - JEDHub FTEs vs Wider UK Manufacturing, by ITL1 Region, 2020*</t>
  </si>
  <si>
    <t>* BRES 2020 provisional data for 'Full time employees' has been used here, in order to best match the data from the JEDHub survey</t>
  </si>
  <si>
    <r>
      <rPr>
        <vertAlign val="superscript"/>
        <sz val="11"/>
        <color theme="10"/>
        <rFont val="Calibri"/>
        <family val="2"/>
        <scheme val="minor"/>
      </rPr>
      <t>2</t>
    </r>
    <r>
      <rPr>
        <sz val="11"/>
        <color theme="10"/>
        <rFont val="Calibri"/>
        <family val="2"/>
        <scheme val="minor"/>
      </rPr>
      <t xml:space="preserve"> </t>
    </r>
    <r>
      <rPr>
        <u/>
        <sz val="11"/>
        <color theme="10"/>
        <rFont val="Calibri"/>
        <family val="2"/>
        <scheme val="minor"/>
      </rPr>
      <t>Data sourced from the ONS Business Register and Employment Survey</t>
    </r>
  </si>
  <si>
    <t>All JEDHub survey data above comes from the 2021 JEDHub Annual Survey of 15 DGP companies and 11 of their top suppliers.</t>
  </si>
  <si>
    <t>The data in the Location Quotient table excludes defence FTEs that did not have an allocated ITL1 region.</t>
  </si>
  <si>
    <t>Please check back soon</t>
  </si>
  <si>
    <t>1.3 Temporarily 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</si>
</sst>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00000"/>
    <numFmt numFmtId="165" formatCode="0.0000"/>
    <numFmt numFmtId="166" formatCode="0.0%"/>
    <numFmt numFmtId="167" formatCode="_-&quot;£&quot;* #,##0_-;\-&quot;£&quot;* #,##0_-;_-&quot;£&quot;* &quot;-&quot;??_-;_-@_-"/>
    <numFmt numFmtId="168" formatCode="_-* #,##0.0_-;\-* #,##0.0_-;_-* &quot;-&quot;??_-;_-@_-"/>
    <numFmt numFmtId="169" formatCode="_-* #,##0_-;\-* #,##0_-;_-* &quot;-&quot;??_-;_-@_-"/>
    <numFmt numFmtId="170"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sz val="11"/>
      <name val="Calibri"/>
      <family val="2"/>
      <scheme val="minor"/>
    </font>
    <font>
      <vertAlign val="superscript"/>
      <sz val="11"/>
      <color theme="1"/>
      <name val="Calibri"/>
      <family val="2"/>
      <scheme val="minor"/>
    </font>
    <font>
      <b/>
      <vertAlign val="superscript"/>
      <sz val="12"/>
      <color theme="1"/>
      <name val="Calibri"/>
      <family val="2"/>
      <scheme val="minor"/>
    </font>
    <font>
      <b/>
      <vertAlign val="superscript"/>
      <sz val="11"/>
      <color theme="1"/>
      <name val="Calibri"/>
      <family val="2"/>
      <scheme val="minor"/>
    </font>
    <font>
      <u/>
      <vertAlign val="superscript"/>
      <sz val="11"/>
      <color theme="10"/>
      <name val="Calibri"/>
      <family val="2"/>
      <scheme val="minor"/>
    </font>
    <font>
      <vertAlign val="superscript"/>
      <sz val="11"/>
      <name val="Calibri"/>
      <family val="2"/>
      <scheme val="minor"/>
    </font>
    <font>
      <vertAlign val="superscript"/>
      <sz val="11"/>
      <color theme="10"/>
      <name val="Calibri"/>
      <family val="2"/>
      <scheme val="minor"/>
    </font>
    <font>
      <sz val="11"/>
      <color theme="1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73">
    <xf numFmtId="0" fontId="0" fillId="0" borderId="0" xfId="0"/>
    <xf numFmtId="0" fontId="2" fillId="0" borderId="0" xfId="0" applyFont="1"/>
    <xf numFmtId="0" fontId="3" fillId="0" borderId="0" xfId="0" applyFont="1"/>
    <xf numFmtId="0" fontId="4" fillId="0" borderId="0" xfId="0" applyFont="1"/>
    <xf numFmtId="2" fontId="0" fillId="0" borderId="0" xfId="0" applyNumberFormat="1"/>
    <xf numFmtId="2" fontId="0" fillId="0" borderId="1" xfId="0" applyNumberFormat="1" applyBorder="1"/>
    <xf numFmtId="164" fontId="0" fillId="0" borderId="0" xfId="0" applyNumberFormat="1"/>
    <xf numFmtId="9" fontId="0" fillId="0" borderId="0" xfId="3" applyFont="1"/>
    <xf numFmtId="10" fontId="0" fillId="0" borderId="0" xfId="3" applyNumberFormat="1" applyFont="1"/>
    <xf numFmtId="0" fontId="2" fillId="0" borderId="1" xfId="0" applyFont="1" applyBorder="1"/>
    <xf numFmtId="0" fontId="0" fillId="0" borderId="1" xfId="0" applyBorder="1"/>
    <xf numFmtId="10" fontId="0" fillId="0" borderId="1" xfId="3" applyNumberFormat="1" applyFont="1" applyBorder="1"/>
    <xf numFmtId="0" fontId="0" fillId="0" borderId="0" xfId="0" applyBorder="1"/>
    <xf numFmtId="2" fontId="0" fillId="0" borderId="0" xfId="0" applyNumberFormat="1" applyBorder="1"/>
    <xf numFmtId="10" fontId="0" fillId="0" borderId="0" xfId="3" applyNumberFormat="1" applyFont="1" applyBorder="1"/>
    <xf numFmtId="166" fontId="0" fillId="0" borderId="0" xfId="0" applyNumberFormat="1"/>
    <xf numFmtId="9" fontId="0" fillId="0" borderId="0" xfId="0" applyNumberFormat="1"/>
    <xf numFmtId="166" fontId="0" fillId="0" borderId="1" xfId="0" applyNumberFormat="1" applyBorder="1"/>
    <xf numFmtId="0" fontId="0" fillId="0" borderId="2" xfId="0" applyBorder="1"/>
    <xf numFmtId="2" fontId="0" fillId="0" borderId="2" xfId="0" applyNumberFormat="1" applyBorder="1"/>
    <xf numFmtId="10" fontId="0" fillId="0" borderId="2" xfId="3" applyNumberFormat="1" applyFont="1" applyBorder="1"/>
    <xf numFmtId="0" fontId="2" fillId="0" borderId="0" xfId="0" applyFont="1" applyBorder="1"/>
    <xf numFmtId="0" fontId="2" fillId="0" borderId="2" xfId="0" applyFont="1" applyBorder="1"/>
    <xf numFmtId="0" fontId="2" fillId="0" borderId="1" xfId="0" applyFont="1" applyBorder="1" applyAlignment="1">
      <alignment horizontal="right"/>
    </xf>
    <xf numFmtId="0" fontId="0" fillId="0" borderId="3" xfId="0" applyBorder="1"/>
    <xf numFmtId="10" fontId="0" fillId="0" borderId="3" xfId="3" applyNumberFormat="1" applyFont="1" applyBorder="1"/>
    <xf numFmtId="0" fontId="2" fillId="0" borderId="4" xfId="0" applyFont="1" applyBorder="1"/>
    <xf numFmtId="2" fontId="2" fillId="0" borderId="4" xfId="0" applyNumberFormat="1" applyFont="1" applyBorder="1"/>
    <xf numFmtId="0" fontId="2" fillId="0" borderId="4" xfId="3" applyNumberFormat="1" applyFont="1" applyBorder="1"/>
    <xf numFmtId="0" fontId="0" fillId="0" borderId="4" xfId="0" applyBorder="1"/>
    <xf numFmtId="2" fontId="0" fillId="0" borderId="4" xfId="0" applyNumberFormat="1" applyBorder="1"/>
    <xf numFmtId="0" fontId="0" fillId="0" borderId="0" xfId="0" applyAlignment="1"/>
    <xf numFmtId="0" fontId="0" fillId="0" borderId="0" xfId="0" applyAlignment="1">
      <alignment horizontal="left"/>
    </xf>
    <xf numFmtId="0" fontId="0" fillId="0" borderId="0" xfId="0" applyNumberFormat="1"/>
    <xf numFmtId="49" fontId="0" fillId="0" borderId="0" xfId="0" applyNumberFormat="1"/>
    <xf numFmtId="49" fontId="2" fillId="0" borderId="0" xfId="0" applyNumberFormat="1" applyFont="1" applyAlignment="1">
      <alignment horizontal="right"/>
    </xf>
    <xf numFmtId="0" fontId="0" fillId="0" borderId="0" xfId="0" applyFill="1"/>
    <xf numFmtId="165" fontId="0" fillId="0" borderId="0" xfId="3" applyNumberFormat="1" applyFont="1" applyFill="1"/>
    <xf numFmtId="165" fontId="0" fillId="0" borderId="0" xfId="0" applyNumberFormat="1" applyFill="1"/>
    <xf numFmtId="0" fontId="0" fillId="0" borderId="0" xfId="0" applyFill="1" applyBorder="1"/>
    <xf numFmtId="0" fontId="0" fillId="0" borderId="0" xfId="0" applyAlignment="1">
      <alignment wrapText="1"/>
    </xf>
    <xf numFmtId="0" fontId="2" fillId="0" borderId="0" xfId="0" applyFont="1" applyFill="1" applyBorder="1"/>
    <xf numFmtId="0" fontId="0" fillId="0" borderId="0" xfId="0" applyAlignment="1">
      <alignment horizontal="left" wrapText="1"/>
    </xf>
    <xf numFmtId="0" fontId="0" fillId="0" borderId="0" xfId="3" applyNumberFormat="1" applyFont="1" applyFill="1" applyBorder="1"/>
    <xf numFmtId="0" fontId="2" fillId="0" borderId="0" xfId="3" applyNumberFormat="1" applyFont="1" applyFill="1" applyBorder="1"/>
    <xf numFmtId="0" fontId="0" fillId="0" borderId="0" xfId="0" applyAlignment="1">
      <alignment horizontal="right"/>
    </xf>
    <xf numFmtId="0" fontId="0" fillId="0" borderId="1" xfId="0" applyBorder="1" applyAlignment="1">
      <alignment horizontal="right"/>
    </xf>
    <xf numFmtId="10" fontId="0" fillId="0" borderId="1" xfId="0" applyNumberFormat="1" applyBorder="1"/>
    <xf numFmtId="9" fontId="0" fillId="0" borderId="1" xfId="0" applyNumberFormat="1" applyBorder="1"/>
    <xf numFmtId="0" fontId="2" fillId="0" borderId="0" xfId="0" applyFont="1" applyAlignment="1">
      <alignment horizontal="right"/>
    </xf>
    <xf numFmtId="0" fontId="6" fillId="0" borderId="0" xfId="4"/>
    <xf numFmtId="167" fontId="0" fillId="0" borderId="0" xfId="2" applyNumberFormat="1" applyFont="1"/>
    <xf numFmtId="169" fontId="0" fillId="0" borderId="0" xfId="1" applyNumberFormat="1" applyFont="1"/>
    <xf numFmtId="0" fontId="0" fillId="0" borderId="0" xfId="0" applyFont="1"/>
    <xf numFmtId="0" fontId="0" fillId="0" borderId="0" xfId="0" applyBorder="1" applyAlignment="1">
      <alignment wrapText="1"/>
    </xf>
    <xf numFmtId="0" fontId="0" fillId="0" borderId="6" xfId="0" applyBorder="1"/>
    <xf numFmtId="169" fontId="0" fillId="0" borderId="6" xfId="1" applyNumberFormat="1" applyFont="1" applyBorder="1"/>
    <xf numFmtId="167" fontId="0" fillId="0" borderId="0" xfId="2" applyNumberFormat="1" applyFont="1" applyBorder="1"/>
    <xf numFmtId="169" fontId="0" fillId="0" borderId="0" xfId="1" applyNumberFormat="1" applyFont="1" applyBorder="1"/>
    <xf numFmtId="169" fontId="0" fillId="0" borderId="2" xfId="1" applyNumberFormat="1" applyFont="1" applyBorder="1"/>
    <xf numFmtId="43" fontId="0" fillId="0" borderId="6" xfId="1" applyFont="1" applyBorder="1"/>
    <xf numFmtId="169" fontId="0" fillId="0" borderId="4" xfId="0" applyNumberFormat="1" applyBorder="1"/>
    <xf numFmtId="44" fontId="0" fillId="0" borderId="4" xfId="2" applyFont="1" applyBorder="1"/>
    <xf numFmtId="0" fontId="0" fillId="0" borderId="4" xfId="0" applyBorder="1" applyAlignment="1">
      <alignment horizontal="center"/>
    </xf>
    <xf numFmtId="169" fontId="0" fillId="0" borderId="4" xfId="1" applyNumberFormat="1" applyFont="1" applyBorder="1"/>
    <xf numFmtId="0" fontId="0" fillId="0" borderId="1" xfId="0" applyFont="1" applyBorder="1"/>
    <xf numFmtId="3" fontId="0" fillId="0" borderId="1" xfId="0" applyNumberFormat="1" applyBorder="1"/>
    <xf numFmtId="49" fontId="7" fillId="0" borderId="0" xfId="0" applyNumberFormat="1" applyFont="1"/>
    <xf numFmtId="170" fontId="0" fillId="0" borderId="0" xfId="0" applyNumberFormat="1"/>
    <xf numFmtId="9" fontId="0" fillId="0" borderId="0" xfId="3" applyFont="1" applyAlignment="1">
      <alignment horizontal="right"/>
    </xf>
    <xf numFmtId="0" fontId="4" fillId="0" borderId="0" xfId="0" applyFont="1" applyAlignment="1">
      <alignment horizontal="left"/>
    </xf>
    <xf numFmtId="168" fontId="0" fillId="0" borderId="0" xfId="0" applyNumberFormat="1"/>
    <xf numFmtId="169" fontId="2" fillId="0" borderId="0" xfId="1" applyNumberFormat="1" applyFont="1"/>
    <xf numFmtId="0" fontId="2" fillId="0" borderId="0" xfId="0" applyFont="1" applyBorder="1" applyAlignment="1">
      <alignment wrapText="1"/>
    </xf>
    <xf numFmtId="0" fontId="2" fillId="0" borderId="0" xfId="0" applyFont="1" applyAlignment="1">
      <alignment wrapText="1"/>
    </xf>
    <xf numFmtId="0" fontId="0" fillId="0" borderId="0" xfId="0" applyBorder="1" applyAlignment="1">
      <alignment horizontal="left"/>
    </xf>
    <xf numFmtId="0" fontId="0" fillId="0" borderId="2" xfId="0" applyBorder="1" applyAlignment="1">
      <alignment horizontal="left"/>
    </xf>
    <xf numFmtId="0" fontId="0" fillId="0" borderId="6" xfId="0" applyBorder="1" applyAlignment="1">
      <alignment horizontal="left"/>
    </xf>
    <xf numFmtId="169" fontId="2" fillId="0" borderId="0" xfId="1" applyNumberFormat="1" applyFont="1" applyBorder="1"/>
    <xf numFmtId="0" fontId="0" fillId="0" borderId="0" xfId="0" quotePrefix="1"/>
    <xf numFmtId="0" fontId="2" fillId="0" borderId="7" xfId="0" applyFont="1" applyBorder="1"/>
    <xf numFmtId="3" fontId="2" fillId="0" borderId="7" xfId="0" applyNumberFormat="1" applyFont="1" applyBorder="1"/>
    <xf numFmtId="0" fontId="2" fillId="0" borderId="0" xfId="0" applyFont="1" applyAlignment="1">
      <alignment horizontal="left"/>
    </xf>
    <xf numFmtId="0" fontId="2" fillId="0" borderId="0" xfId="0" applyFont="1" applyAlignment="1">
      <alignment vertical="center"/>
    </xf>
    <xf numFmtId="0" fontId="0" fillId="0" borderId="0" xfId="0" applyFont="1" applyAlignment="1">
      <alignment vertical="center"/>
    </xf>
    <xf numFmtId="169" fontId="2" fillId="0" borderId="7" xfId="1" applyNumberFormat="1" applyFont="1" applyBorder="1"/>
    <xf numFmtId="167" fontId="0" fillId="0" borderId="6" xfId="2" applyNumberFormat="1" applyFont="1" applyBorder="1" applyAlignment="1">
      <alignment horizontal="right"/>
    </xf>
    <xf numFmtId="9" fontId="0" fillId="0" borderId="6" xfId="3" applyFont="1" applyBorder="1" applyAlignment="1">
      <alignment horizontal="right"/>
    </xf>
    <xf numFmtId="44" fontId="0" fillId="0" borderId="6" xfId="2" applyFont="1" applyBorder="1" applyAlignment="1">
      <alignment horizontal="right"/>
    </xf>
    <xf numFmtId="167" fontId="0" fillId="0" borderId="0" xfId="2" applyNumberFormat="1" applyFont="1" applyBorder="1" applyAlignment="1">
      <alignment horizontal="right"/>
    </xf>
    <xf numFmtId="44" fontId="0" fillId="0" borderId="0" xfId="2" applyFont="1" applyBorder="1" applyAlignment="1">
      <alignment horizontal="right"/>
    </xf>
    <xf numFmtId="9" fontId="0" fillId="0" borderId="0" xfId="3" applyFont="1" applyBorder="1" applyAlignment="1">
      <alignment horizontal="right"/>
    </xf>
    <xf numFmtId="44" fontId="0" fillId="0" borderId="0" xfId="2" applyFont="1" applyAlignment="1">
      <alignment horizontal="right"/>
    </xf>
    <xf numFmtId="167" fontId="0" fillId="0" borderId="2" xfId="2" applyNumberFormat="1" applyFont="1" applyBorder="1" applyAlignment="1">
      <alignment horizontal="right"/>
    </xf>
    <xf numFmtId="9" fontId="0" fillId="0" borderId="2" xfId="3" applyFont="1" applyBorder="1" applyAlignment="1">
      <alignment horizontal="right"/>
    </xf>
    <xf numFmtId="170" fontId="0" fillId="0" borderId="2" xfId="0" quotePrefix="1" applyNumberFormat="1" applyBorder="1" applyAlignment="1">
      <alignment horizontal="right"/>
    </xf>
    <xf numFmtId="0" fontId="0" fillId="0" borderId="2" xfId="0" applyBorder="1" applyAlignment="1">
      <alignment horizontal="right"/>
    </xf>
    <xf numFmtId="167" fontId="2" fillId="0" borderId="4" xfId="2" applyNumberFormat="1" applyFont="1" applyBorder="1" applyAlignment="1">
      <alignment horizontal="right"/>
    </xf>
    <xf numFmtId="9" fontId="2" fillId="0" borderId="4" xfId="3" applyFont="1" applyBorder="1" applyAlignment="1">
      <alignment horizontal="right"/>
    </xf>
    <xf numFmtId="0" fontId="0" fillId="0" borderId="4" xfId="0" applyBorder="1" applyAlignment="1">
      <alignment horizontal="right"/>
    </xf>
    <xf numFmtId="43" fontId="0" fillId="0" borderId="0" xfId="1" applyFont="1" applyBorder="1"/>
    <xf numFmtId="169" fontId="2" fillId="0" borderId="0" xfId="1" applyNumberFormat="1" applyFont="1" applyAlignment="1">
      <alignment horizontal="right"/>
    </xf>
    <xf numFmtId="169" fontId="0" fillId="0" borderId="0" xfId="1" applyNumberFormat="1" applyFont="1" applyBorder="1" applyAlignment="1">
      <alignment horizontal="right"/>
    </xf>
    <xf numFmtId="169" fontId="0" fillId="0" borderId="6" xfId="1" applyNumberFormat="1" applyFont="1" applyBorder="1" applyAlignment="1">
      <alignment horizontal="right"/>
    </xf>
    <xf numFmtId="167" fontId="0" fillId="0" borderId="0" xfId="2" applyNumberFormat="1" applyFont="1" applyAlignment="1">
      <alignment horizontal="right"/>
    </xf>
    <xf numFmtId="169" fontId="0" fillId="0" borderId="0" xfId="1" applyNumberFormat="1" applyFont="1" applyAlignment="1">
      <alignment horizontal="right"/>
    </xf>
    <xf numFmtId="169" fontId="0" fillId="0" borderId="2" xfId="1" applyNumberFormat="1" applyFont="1" applyBorder="1" applyAlignment="1">
      <alignment horizontal="right"/>
    </xf>
    <xf numFmtId="44" fontId="0" fillId="0" borderId="2" xfId="2" applyFont="1" applyBorder="1" applyAlignment="1">
      <alignment horizontal="right"/>
    </xf>
    <xf numFmtId="169" fontId="0" fillId="0" borderId="0" xfId="1" applyNumberFormat="1" applyFont="1" applyFill="1" applyBorder="1" applyAlignment="1">
      <alignment horizontal="right"/>
    </xf>
    <xf numFmtId="0" fontId="0" fillId="0" borderId="6" xfId="0" applyFont="1" applyBorder="1"/>
    <xf numFmtId="0" fontId="0" fillId="0" borderId="0" xfId="0" applyFont="1" applyBorder="1"/>
    <xf numFmtId="0" fontId="2" fillId="0" borderId="0" xfId="0" applyFont="1" applyAlignment="1">
      <alignment horizontal="right" wrapText="1"/>
    </xf>
    <xf numFmtId="0" fontId="2" fillId="0" borderId="1" xfId="0" applyFont="1" applyBorder="1" applyAlignment="1">
      <alignment horizontal="right" wrapText="1"/>
    </xf>
    <xf numFmtId="10" fontId="0" fillId="0" borderId="6" xfId="3" applyNumberFormat="1" applyFont="1" applyBorder="1"/>
    <xf numFmtId="169" fontId="0" fillId="0" borderId="7" xfId="1" applyNumberFormat="1" applyFont="1" applyBorder="1"/>
    <xf numFmtId="166" fontId="0" fillId="0" borderId="6" xfId="3" applyNumberFormat="1" applyFont="1" applyBorder="1"/>
    <xf numFmtId="166" fontId="0" fillId="0" borderId="0" xfId="3" applyNumberFormat="1" applyFont="1" applyBorder="1"/>
    <xf numFmtId="166" fontId="0" fillId="0" borderId="1" xfId="3" applyNumberFormat="1" applyFont="1" applyBorder="1"/>
    <xf numFmtId="9" fontId="0" fillId="0" borderId="6" xfId="0" applyNumberFormat="1" applyBorder="1"/>
    <xf numFmtId="10" fontId="0" fillId="0" borderId="6" xfId="0" applyNumberFormat="1" applyBorder="1"/>
    <xf numFmtId="9" fontId="0" fillId="0" borderId="0" xfId="0" applyNumberFormat="1" applyBorder="1"/>
    <xf numFmtId="10" fontId="0" fillId="0" borderId="0" xfId="0" applyNumberFormat="1" applyBorder="1"/>
    <xf numFmtId="169" fontId="2" fillId="0" borderId="2" xfId="1" applyNumberFormat="1" applyFont="1" applyBorder="1" applyAlignment="1">
      <alignment horizontal="right"/>
    </xf>
    <xf numFmtId="169" fontId="2" fillId="0" borderId="0" xfId="1" applyNumberFormat="1" applyFont="1" applyBorder="1" applyAlignment="1">
      <alignment horizontal="right"/>
    </xf>
    <xf numFmtId="169" fontId="2" fillId="0" borderId="4" xfId="1" applyNumberFormat="1" applyFont="1" applyBorder="1" applyAlignment="1">
      <alignment horizontal="right"/>
    </xf>
    <xf numFmtId="169" fontId="0" fillId="0" borderId="6" xfId="1" applyNumberFormat="1" applyFont="1" applyFill="1" applyBorder="1" applyAlignment="1">
      <alignment horizontal="right"/>
    </xf>
    <xf numFmtId="169" fontId="2" fillId="0" borderId="7" xfId="1" applyNumberFormat="1" applyFont="1" applyFill="1" applyBorder="1" applyAlignment="1">
      <alignment horizontal="right"/>
    </xf>
    <xf numFmtId="0" fontId="0" fillId="0" borderId="0" xfId="0" applyBorder="1" applyAlignment="1">
      <alignment horizontal="right"/>
    </xf>
    <xf numFmtId="3" fontId="0" fillId="0" borderId="6" xfId="0" applyNumberFormat="1" applyBorder="1"/>
    <xf numFmtId="166" fontId="0" fillId="0" borderId="6" xfId="3" applyNumberFormat="1" applyFont="1" applyBorder="1" applyAlignment="1">
      <alignment horizontal="right"/>
    </xf>
    <xf numFmtId="166" fontId="0" fillId="0" borderId="0" xfId="3" applyNumberFormat="1" applyFont="1" applyBorder="1" applyAlignment="1">
      <alignment horizontal="right"/>
    </xf>
    <xf numFmtId="43" fontId="0" fillId="0" borderId="1" xfId="1" applyFont="1" applyBorder="1"/>
    <xf numFmtId="166" fontId="0" fillId="0" borderId="1" xfId="3" applyNumberFormat="1" applyFont="1" applyBorder="1" applyAlignment="1">
      <alignment horizontal="right"/>
    </xf>
    <xf numFmtId="0" fontId="6" fillId="2" borderId="0" xfId="4" applyFill="1"/>
    <xf numFmtId="0" fontId="0" fillId="2" borderId="0" xfId="0" applyFill="1"/>
    <xf numFmtId="0" fontId="4" fillId="2" borderId="0" xfId="0" applyFont="1" applyFill="1"/>
    <xf numFmtId="0" fontId="3" fillId="2" borderId="0" xfId="0" applyFont="1" applyFill="1"/>
    <xf numFmtId="0" fontId="2" fillId="2" borderId="1" xfId="0" applyFont="1" applyFill="1" applyBorder="1"/>
    <xf numFmtId="0" fontId="0" fillId="2" borderId="6" xfId="0" applyFill="1" applyBorder="1"/>
    <xf numFmtId="169" fontId="0" fillId="2" borderId="6" xfId="1" applyNumberFormat="1" applyFont="1" applyFill="1" applyBorder="1"/>
    <xf numFmtId="0" fontId="0" fillId="2" borderId="0" xfId="0" applyFill="1" applyBorder="1"/>
    <xf numFmtId="169" fontId="0" fillId="2" borderId="0" xfId="1" applyNumberFormat="1" applyFont="1" applyFill="1" applyBorder="1"/>
    <xf numFmtId="0" fontId="2" fillId="2" borderId="7" xfId="0" applyFont="1" applyFill="1" applyBorder="1"/>
    <xf numFmtId="169" fontId="2" fillId="2" borderId="7" xfId="1" applyNumberFormat="1" applyFont="1" applyFill="1" applyBorder="1"/>
    <xf numFmtId="169" fontId="0" fillId="2" borderId="0" xfId="0" applyNumberFormat="1" applyFill="1"/>
    <xf numFmtId="0" fontId="2" fillId="2" borderId="0" xfId="0" applyFont="1" applyFill="1" applyBorder="1"/>
    <xf numFmtId="0" fontId="2" fillId="2" borderId="0" xfId="0" applyFont="1" applyFill="1" applyBorder="1" applyAlignment="1">
      <alignment horizontal="right"/>
    </xf>
    <xf numFmtId="0" fontId="0" fillId="2" borderId="0" xfId="0" applyFill="1" applyAlignment="1">
      <alignment horizontal="right"/>
    </xf>
    <xf numFmtId="169" fontId="0" fillId="2" borderId="6" xfId="1" applyNumberFormat="1" applyFont="1" applyFill="1" applyBorder="1" applyAlignment="1">
      <alignment horizontal="right"/>
    </xf>
    <xf numFmtId="166" fontId="0" fillId="2" borderId="6" xfId="3" applyNumberFormat="1" applyFont="1" applyFill="1" applyBorder="1" applyAlignment="1">
      <alignment horizontal="right"/>
    </xf>
    <xf numFmtId="0" fontId="0" fillId="2" borderId="6" xfId="0" applyFill="1" applyBorder="1" applyAlignment="1">
      <alignment horizontal="right"/>
    </xf>
    <xf numFmtId="170" fontId="2" fillId="2" borderId="6" xfId="0" applyNumberFormat="1" applyFont="1" applyFill="1" applyBorder="1" applyAlignment="1">
      <alignment horizontal="right"/>
    </xf>
    <xf numFmtId="169" fontId="0" fillId="2" borderId="0" xfId="1" applyNumberFormat="1" applyFont="1" applyFill="1" applyBorder="1" applyAlignment="1">
      <alignment horizontal="right"/>
    </xf>
    <xf numFmtId="166" fontId="0" fillId="2" borderId="0" xfId="3" applyNumberFormat="1" applyFont="1" applyFill="1" applyBorder="1" applyAlignment="1">
      <alignment horizontal="right"/>
    </xf>
    <xf numFmtId="0" fontId="0" fillId="2" borderId="0" xfId="0" applyFill="1" applyBorder="1" applyAlignment="1">
      <alignment horizontal="right"/>
    </xf>
    <xf numFmtId="170" fontId="2" fillId="2" borderId="0" xfId="0" applyNumberFormat="1" applyFont="1" applyFill="1" applyBorder="1" applyAlignment="1">
      <alignment horizontal="right"/>
    </xf>
    <xf numFmtId="169" fontId="2" fillId="2" borderId="7" xfId="1" applyNumberFormat="1" applyFont="1" applyFill="1" applyBorder="1" applyAlignment="1">
      <alignment horizontal="right"/>
    </xf>
    <xf numFmtId="166" fontId="0" fillId="2" borderId="7" xfId="3" applyNumberFormat="1" applyFont="1" applyFill="1" applyBorder="1" applyAlignment="1">
      <alignment horizontal="right"/>
    </xf>
    <xf numFmtId="0" fontId="0" fillId="2" borderId="7" xfId="0" applyFill="1" applyBorder="1" applyAlignment="1">
      <alignment horizontal="right"/>
    </xf>
    <xf numFmtId="2" fontId="0" fillId="2" borderId="7" xfId="0" applyNumberFormat="1" applyFill="1" applyBorder="1" applyAlignment="1">
      <alignment horizontal="right"/>
    </xf>
    <xf numFmtId="166" fontId="0" fillId="2" borderId="0" xfId="3" applyNumberFormat="1" applyFont="1" applyFill="1" applyAlignment="1">
      <alignment horizontal="right"/>
    </xf>
    <xf numFmtId="166" fontId="0" fillId="2" borderId="0" xfId="3" applyNumberFormat="1" applyFont="1" applyFill="1"/>
    <xf numFmtId="0" fontId="2" fillId="2" borderId="0" xfId="0" applyFont="1" applyFill="1"/>
    <xf numFmtId="0" fontId="8" fillId="2" borderId="0" xfId="0" applyFont="1" applyFill="1"/>
    <xf numFmtId="0" fontId="6" fillId="0" borderId="0" xfId="4" applyAlignment="1">
      <alignment horizontal="left"/>
    </xf>
    <xf numFmtId="0" fontId="5" fillId="0" borderId="0" xfId="0" applyFont="1" applyAlignment="1">
      <alignment horizontal="center"/>
    </xf>
    <xf numFmtId="0" fontId="4" fillId="0" borderId="0" xfId="0" applyFont="1" applyAlignment="1">
      <alignment horizontal="center"/>
    </xf>
    <xf numFmtId="0" fontId="0" fillId="0" borderId="0" xfId="0" applyAlignment="1">
      <alignment horizontal="left" wrapText="1"/>
    </xf>
    <xf numFmtId="0" fontId="2" fillId="0" borderId="6" xfId="0" applyFont="1" applyBorder="1" applyAlignment="1">
      <alignment horizontal="center"/>
    </xf>
    <xf numFmtId="0" fontId="0" fillId="0" borderId="0" xfId="0" applyAlignment="1">
      <alignment horizontal="left"/>
    </xf>
    <xf numFmtId="0" fontId="4" fillId="0" borderId="0" xfId="0" applyFont="1" applyAlignment="1">
      <alignment horizontal="left"/>
    </xf>
    <xf numFmtId="0" fontId="2" fillId="0" borderId="0" xfId="0" applyFont="1" applyAlignment="1">
      <alignment horizontal="left"/>
    </xf>
    <xf numFmtId="0" fontId="2" fillId="0" borderId="5"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ons.gov.uk/businessindustryandtrade/manufacturingandproductionindustry/bulletins/ukmanufacturerssalesbyproductprodcom/2020results" TargetMode="External"/><Relationship Id="rId2" Type="http://schemas.openxmlformats.org/officeDocument/2006/relationships/hyperlink" Target="https://www.ons.gov.uk/employmentandlabourmarket/peopleinwork/employmentandemployeetypes/datasets/industry235digitsicbusinessregisterandemploymentsurveybrestable2" TargetMode="External"/><Relationship Id="rId1" Type="http://schemas.openxmlformats.org/officeDocument/2006/relationships/hyperlink" Target="https://www.ons.gov.uk/economy/grossdomesticproductgdp/datasets/ukgdpolowlevelaggregate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ons.gov.uk/economy/governmentpublicsectorandtaxes/researchanddevelopmentexpenditure/bulletins/ukgovernmentexpenditureonscienceengineeringandtechnology/2019" TargetMode="External"/><Relationship Id="rId2" Type="http://schemas.openxmlformats.org/officeDocument/2006/relationships/hyperlink" Target="https://www.ons.gov.uk/economy/governmentpublicsectorandtaxes/researchanddevelopmentexpenditure/bulletins/businessenterpriseresearchanddevelopment/2019" TargetMode="External"/><Relationship Id="rId1" Type="http://schemas.openxmlformats.org/officeDocument/2006/relationships/hyperlink" Target="https://www.ons.gov.uk/economy/governmentpublicsectorandtaxes/researchanddevelopmentexpenditure/bulletins/ukgrossdomesticexpenditureonresearchanddevelopment/2019"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stats.oecd.org/Index.aspx?DataSetCode=GBARD_NABS200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s.gov.uk/employmentandlabourmarket/peopleinwork/employmentandemployeetypes/datasets/regionbybroadindustrygroupsicbusinessregisterandemploymentsurveybrestable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uk-defence-and-security-exports-for-202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D930-5608-4573-BC6E-445692FCEBBB}">
  <dimension ref="B2:J19"/>
  <sheetViews>
    <sheetView showGridLines="0" showRowColHeaders="0" tabSelected="1" workbookViewId="0">
      <selection activeCell="B2" sqref="B2:G2"/>
    </sheetView>
  </sheetViews>
  <sheetFormatPr defaultRowHeight="15" x14ac:dyDescent="0.25"/>
  <cols>
    <col min="1" max="1" width="4.5703125" customWidth="1"/>
    <col min="3" max="3" width="1.7109375" customWidth="1"/>
    <col min="4" max="8" width="15.7109375" customWidth="1"/>
    <col min="9" max="9" width="12.7109375" bestFit="1" customWidth="1"/>
  </cols>
  <sheetData>
    <row r="2" spans="2:10" ht="21" x14ac:dyDescent="0.35">
      <c r="B2" s="165" t="s">
        <v>36</v>
      </c>
      <c r="C2" s="165"/>
      <c r="D2" s="165"/>
      <c r="E2" s="165"/>
      <c r="F2" s="165"/>
      <c r="G2" s="165"/>
      <c r="I2" s="1" t="s">
        <v>28</v>
      </c>
      <c r="J2" s="36" t="s">
        <v>29</v>
      </c>
    </row>
    <row r="4" spans="2:10" ht="18.75" x14ac:dyDescent="0.3">
      <c r="B4" s="166" t="s">
        <v>31</v>
      </c>
      <c r="C4" s="166"/>
      <c r="D4" s="166"/>
    </row>
    <row r="5" spans="2:10" ht="45" customHeight="1" x14ac:dyDescent="0.25">
      <c r="B5" s="167" t="s">
        <v>37</v>
      </c>
      <c r="C5" s="167"/>
      <c r="D5" s="167"/>
      <c r="E5" s="167"/>
      <c r="F5" s="167"/>
      <c r="G5" s="167"/>
      <c r="H5" s="167"/>
      <c r="I5" s="167"/>
      <c r="J5" s="167"/>
    </row>
    <row r="6" spans="2:10" ht="5.25" customHeight="1" x14ac:dyDescent="0.25"/>
    <row r="7" spans="2:10" ht="18.75" x14ac:dyDescent="0.3">
      <c r="B7" s="166" t="s">
        <v>32</v>
      </c>
      <c r="C7" s="166"/>
      <c r="D7" s="166"/>
    </row>
    <row r="8" spans="2:10" x14ac:dyDescent="0.25">
      <c r="B8" s="50" t="s">
        <v>237</v>
      </c>
      <c r="C8" s="50"/>
      <c r="D8" s="164" t="s">
        <v>240</v>
      </c>
      <c r="E8" s="164"/>
      <c r="F8" s="164"/>
      <c r="G8" s="164"/>
      <c r="H8" s="164"/>
    </row>
    <row r="9" spans="2:10" x14ac:dyDescent="0.25">
      <c r="B9" s="50" t="s">
        <v>238</v>
      </c>
      <c r="C9" s="50"/>
      <c r="D9" s="164" t="s">
        <v>241</v>
      </c>
      <c r="E9" s="164"/>
      <c r="F9" s="164"/>
      <c r="G9" s="164"/>
      <c r="H9" s="164"/>
    </row>
    <row r="10" spans="2:10" x14ac:dyDescent="0.25">
      <c r="B10" s="50" t="s">
        <v>239</v>
      </c>
      <c r="C10" s="50"/>
      <c r="D10" s="164" t="s">
        <v>242</v>
      </c>
      <c r="E10" s="164"/>
      <c r="F10" s="164"/>
      <c r="G10" s="164"/>
      <c r="H10" s="164"/>
    </row>
    <row r="11" spans="2:10" x14ac:dyDescent="0.25">
      <c r="B11" s="50" t="s">
        <v>33</v>
      </c>
      <c r="C11" s="50"/>
      <c r="D11" s="164" t="s">
        <v>35</v>
      </c>
      <c r="E11" s="164"/>
      <c r="F11" s="164"/>
      <c r="G11" s="164"/>
      <c r="H11" s="164"/>
    </row>
    <row r="12" spans="2:10" x14ac:dyDescent="0.25">
      <c r="B12" s="50" t="s">
        <v>34</v>
      </c>
      <c r="C12" s="50"/>
      <c r="D12" s="164" t="s">
        <v>35</v>
      </c>
      <c r="E12" s="164"/>
      <c r="F12" s="164"/>
      <c r="G12" s="164"/>
      <c r="H12" s="164"/>
    </row>
    <row r="13" spans="2:10" x14ac:dyDescent="0.25">
      <c r="B13" s="50" t="s">
        <v>135</v>
      </c>
      <c r="C13" s="50"/>
      <c r="D13" s="164" t="s">
        <v>199</v>
      </c>
      <c r="E13" s="164"/>
      <c r="F13" s="164"/>
      <c r="G13" s="164"/>
      <c r="H13" s="164"/>
    </row>
    <row r="14" spans="2:10" x14ac:dyDescent="0.25">
      <c r="B14" s="50" t="s">
        <v>136</v>
      </c>
      <c r="C14" s="50"/>
      <c r="D14" s="164" t="s">
        <v>200</v>
      </c>
      <c r="E14" s="164"/>
      <c r="F14" s="164"/>
      <c r="G14" s="164"/>
      <c r="H14" s="164"/>
    </row>
    <row r="15" spans="2:10" x14ac:dyDescent="0.25">
      <c r="B15" s="50" t="s">
        <v>137</v>
      </c>
      <c r="C15" s="50"/>
      <c r="D15" s="164" t="s">
        <v>139</v>
      </c>
      <c r="E15" s="164"/>
      <c r="F15" s="164"/>
      <c r="G15" s="164"/>
      <c r="H15" s="164"/>
    </row>
    <row r="16" spans="2:10" x14ac:dyDescent="0.25">
      <c r="B16" s="50" t="s">
        <v>138</v>
      </c>
      <c r="C16" s="50"/>
      <c r="D16" s="164" t="s">
        <v>140</v>
      </c>
      <c r="E16" s="164"/>
      <c r="F16" s="164"/>
      <c r="G16" s="164"/>
      <c r="H16" s="164"/>
    </row>
    <row r="17" spans="2:8" x14ac:dyDescent="0.25">
      <c r="B17" s="50" t="s">
        <v>49</v>
      </c>
      <c r="C17" s="50"/>
      <c r="D17" s="164" t="s">
        <v>48</v>
      </c>
      <c r="E17" s="164"/>
      <c r="F17" s="164"/>
      <c r="G17" s="164"/>
      <c r="H17" s="164"/>
    </row>
    <row r="18" spans="2:8" x14ac:dyDescent="0.25">
      <c r="B18" s="50" t="s">
        <v>203</v>
      </c>
      <c r="C18" s="50"/>
      <c r="D18" s="164" t="s">
        <v>201</v>
      </c>
      <c r="E18" s="164"/>
      <c r="F18" s="164"/>
      <c r="G18" s="164"/>
      <c r="H18" s="164"/>
    </row>
    <row r="19" spans="2:8" x14ac:dyDescent="0.25">
      <c r="B19" s="50" t="s">
        <v>202</v>
      </c>
      <c r="C19" s="50"/>
      <c r="D19" s="164" t="s">
        <v>205</v>
      </c>
      <c r="E19" s="164"/>
      <c r="F19" s="164"/>
      <c r="G19" s="164"/>
      <c r="H19" s="164"/>
    </row>
  </sheetData>
  <mergeCells count="16">
    <mergeCell ref="B2:G2"/>
    <mergeCell ref="B4:D4"/>
    <mergeCell ref="B7:D7"/>
    <mergeCell ref="B5:J5"/>
    <mergeCell ref="D8:H8"/>
    <mergeCell ref="D19:H19"/>
    <mergeCell ref="D9:H9"/>
    <mergeCell ref="D10:H10"/>
    <mergeCell ref="D17:H17"/>
    <mergeCell ref="D18:H18"/>
    <mergeCell ref="D11:H11"/>
    <mergeCell ref="D12:H12"/>
    <mergeCell ref="D16:H16"/>
    <mergeCell ref="D15:H15"/>
    <mergeCell ref="D13:H13"/>
    <mergeCell ref="D14:H14"/>
  </mergeCells>
  <hyperlinks>
    <hyperlink ref="B11:H11" location="'2.1. UK Defence Exports'!A1" display="Table 2.1" xr:uid="{B1CEBD0D-A948-425F-834E-0E68D8103164}"/>
    <hyperlink ref="B12:H12" location="'2.2. UK Defence Imports'!A1" display="Table 2.2" xr:uid="{7E6E9DCC-A366-47A1-BBBB-349A8A5114F8}"/>
    <hyperlink ref="B13:H13" location="'2.3. Global Export Market Share'!A1" display="Table 2.3" xr:uid="{939AE85D-A86B-4348-B66F-9CDBEB52C75C}"/>
    <hyperlink ref="B14:H14" location="'2.4. DIT DSE Defence Exports'!A1" display="Table 2.4" xr:uid="{7919A864-6B60-47A6-A42F-1F81AAAA7FA2}"/>
    <hyperlink ref="B15:H15" location="'3.1 Supply Chain Sales'!A1" display="Table 3.1" xr:uid="{36D57E5D-7EC4-44E6-AF83-2D4ED3E54699}"/>
    <hyperlink ref="B16:H16" location="'3.2 Supply Chain Employment'!A1" display="Table 3.2" xr:uid="{38F029F8-90E5-47D1-8ED9-CE269405849A}"/>
    <hyperlink ref="B17:H17" location="'4.1 Productivity and Value'!A1" display="Table 4.1" xr:uid="{FA838279-C76A-46B6-9A39-2750C1CBFF74}"/>
    <hyperlink ref="B18:H18" location="'5.1. UK R&amp;D'!A1" display="Table 5.1" xr:uid="{6DB2737C-7E9E-4547-849B-E131F3C71BF0}"/>
    <hyperlink ref="B19:H19" location="'5.2. OECD R&amp;D'!A1" display="Table 5.2" xr:uid="{8C9B8BE7-5186-405E-A878-CFA393C38F39}"/>
    <hyperlink ref="B8:H8" location="'1.1. JEDHub Survey Employment'!A1" display="Table 1.1" xr:uid="{C0166923-57B2-49FB-9795-B3646D96E1F0}"/>
    <hyperlink ref="B9:D9" location="'1.2 JEDHub Survey Demographics'!A1" display="Table 1.2" xr:uid="{3BA0DC86-AC10-40C7-99A1-47BAC03E0DF1}"/>
    <hyperlink ref="B10:D10" location="'1.3 JEDHub Survey Turnover'!A1" display="Table 1.3" xr:uid="{844512AE-53D9-403A-B5A9-1EB9557FA638}"/>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B7AA9-DDC1-4B79-BCEC-B09B52171F47}">
  <dimension ref="A1:F52"/>
  <sheetViews>
    <sheetView showGridLines="0" workbookViewId="0">
      <selection activeCell="A3" sqref="A3"/>
    </sheetView>
  </sheetViews>
  <sheetFormatPr defaultRowHeight="15" x14ac:dyDescent="0.25"/>
  <cols>
    <col min="1" max="1" width="77.140625" customWidth="1"/>
    <col min="2" max="2" width="29" bestFit="1" customWidth="1"/>
    <col min="3" max="3" width="11.5703125" bestFit="1" customWidth="1"/>
    <col min="4" max="4" width="8.7109375" bestFit="1" customWidth="1"/>
    <col min="5" max="5" width="16.85546875" bestFit="1" customWidth="1"/>
    <col min="6" max="6" width="9.28515625" bestFit="1" customWidth="1"/>
  </cols>
  <sheetData>
    <row r="1" spans="1:6" x14ac:dyDescent="0.25">
      <c r="A1" s="50" t="s">
        <v>243</v>
      </c>
    </row>
    <row r="2" spans="1:6" x14ac:dyDescent="0.25">
      <c r="A2" s="50"/>
    </row>
    <row r="3" spans="1:6" ht="18.75" x14ac:dyDescent="0.3">
      <c r="A3" s="3" t="s">
        <v>160</v>
      </c>
    </row>
    <row r="4" spans="1:6" x14ac:dyDescent="0.25">
      <c r="A4" s="169"/>
      <c r="B4" s="169"/>
      <c r="C4" s="169"/>
      <c r="D4" s="169"/>
      <c r="E4" s="169"/>
      <c r="F4" s="169"/>
    </row>
    <row r="5" spans="1:6" x14ac:dyDescent="0.25">
      <c r="A5" s="1" t="s">
        <v>175</v>
      </c>
      <c r="B5" s="52"/>
      <c r="C5" s="52"/>
      <c r="D5" s="71"/>
      <c r="E5" s="68"/>
      <c r="F5" s="7"/>
    </row>
    <row r="6" spans="1:6" x14ac:dyDescent="0.25">
      <c r="B6" s="52"/>
      <c r="C6" s="52"/>
      <c r="D6" s="71"/>
      <c r="E6" s="68"/>
      <c r="F6" s="7"/>
    </row>
    <row r="7" spans="1:6" x14ac:dyDescent="0.25">
      <c r="A7" s="82" t="s">
        <v>161</v>
      </c>
      <c r="B7" s="101" t="s">
        <v>162</v>
      </c>
      <c r="C7" s="52"/>
      <c r="D7" s="71"/>
      <c r="F7" s="7"/>
    </row>
    <row r="8" spans="1:6" x14ac:dyDescent="0.25">
      <c r="A8" s="77" t="s">
        <v>142</v>
      </c>
      <c r="B8" s="56">
        <v>68000</v>
      </c>
      <c r="C8" s="52"/>
      <c r="D8" s="71"/>
      <c r="F8" s="7"/>
    </row>
    <row r="9" spans="1:6" x14ac:dyDescent="0.25">
      <c r="A9" s="75" t="s">
        <v>163</v>
      </c>
      <c r="B9" s="58">
        <v>29000</v>
      </c>
      <c r="C9" s="52"/>
      <c r="D9" s="71"/>
      <c r="E9" s="79"/>
    </row>
    <row r="10" spans="1:6" x14ac:dyDescent="0.25">
      <c r="A10" s="12" t="s">
        <v>164</v>
      </c>
      <c r="B10" s="58">
        <v>16000</v>
      </c>
      <c r="C10" s="68"/>
    </row>
    <row r="11" spans="1:6" x14ac:dyDescent="0.25">
      <c r="A11" s="12" t="s">
        <v>145</v>
      </c>
      <c r="B11" s="58">
        <v>12000</v>
      </c>
    </row>
    <row r="12" spans="1:6" x14ac:dyDescent="0.25">
      <c r="A12" s="12" t="s">
        <v>143</v>
      </c>
      <c r="B12" s="58">
        <v>9000</v>
      </c>
    </row>
    <row r="13" spans="1:6" x14ac:dyDescent="0.25">
      <c r="A13" s="12" t="s">
        <v>144</v>
      </c>
      <c r="B13" s="58">
        <v>9000</v>
      </c>
    </row>
    <row r="14" spans="1:6" x14ac:dyDescent="0.25">
      <c r="A14" s="12" t="s">
        <v>165</v>
      </c>
      <c r="B14" s="58">
        <v>8000</v>
      </c>
    </row>
    <row r="15" spans="1:6" x14ac:dyDescent="0.25">
      <c r="A15" s="12" t="s">
        <v>166</v>
      </c>
      <c r="B15" s="58">
        <v>5000</v>
      </c>
    </row>
    <row r="16" spans="1:6" x14ac:dyDescent="0.25">
      <c r="A16" s="12" t="s">
        <v>167</v>
      </c>
      <c r="B16" s="58">
        <v>4000</v>
      </c>
    </row>
    <row r="17" spans="1:2" x14ac:dyDescent="0.25">
      <c r="A17" s="12" t="s">
        <v>146</v>
      </c>
      <c r="B17" s="58">
        <v>3000</v>
      </c>
    </row>
    <row r="18" spans="1:2" x14ac:dyDescent="0.25">
      <c r="A18" s="12" t="s">
        <v>168</v>
      </c>
      <c r="B18" s="58">
        <v>3000</v>
      </c>
    </row>
    <row r="19" spans="1:2" x14ac:dyDescent="0.25">
      <c r="A19" s="12" t="s">
        <v>169</v>
      </c>
      <c r="B19" s="58">
        <v>1000</v>
      </c>
    </row>
    <row r="20" spans="1:2" x14ac:dyDescent="0.25">
      <c r="A20" s="12" t="s">
        <v>170</v>
      </c>
      <c r="B20" s="58">
        <v>1000</v>
      </c>
    </row>
    <row r="21" spans="1:2" ht="15.75" thickBot="1" x14ac:dyDescent="0.3">
      <c r="A21" s="12" t="s">
        <v>112</v>
      </c>
      <c r="B21" s="58">
        <v>12000</v>
      </c>
    </row>
    <row r="22" spans="1:2" ht="16.5" thickTop="1" thickBot="1" x14ac:dyDescent="0.3">
      <c r="A22" s="80" t="s">
        <v>21</v>
      </c>
      <c r="B22" s="81">
        <v>179000</v>
      </c>
    </row>
    <row r="24" spans="1:2" x14ac:dyDescent="0.25">
      <c r="A24" s="83" t="s">
        <v>176</v>
      </c>
    </row>
    <row r="25" spans="1:2" x14ac:dyDescent="0.25">
      <c r="A25" s="84"/>
    </row>
    <row r="26" spans="1:2" x14ac:dyDescent="0.25">
      <c r="A26" s="1" t="s">
        <v>171</v>
      </c>
      <c r="B26" s="49" t="s">
        <v>162</v>
      </c>
    </row>
    <row r="27" spans="1:2" x14ac:dyDescent="0.25">
      <c r="A27" s="55" t="s">
        <v>172</v>
      </c>
      <c r="B27" s="56">
        <v>95000</v>
      </c>
    </row>
    <row r="28" spans="1:2" x14ac:dyDescent="0.25">
      <c r="A28" s="12" t="s">
        <v>173</v>
      </c>
      <c r="B28" s="58">
        <v>25000</v>
      </c>
    </row>
    <row r="29" spans="1:2" ht="15.75" thickBot="1" x14ac:dyDescent="0.3">
      <c r="A29" s="12" t="s">
        <v>174</v>
      </c>
      <c r="B29" s="58">
        <v>59000</v>
      </c>
    </row>
    <row r="30" spans="1:2" ht="16.5" thickTop="1" thickBot="1" x14ac:dyDescent="0.3">
      <c r="A30" s="80" t="s">
        <v>21</v>
      </c>
      <c r="B30" s="85">
        <v>179000</v>
      </c>
    </row>
    <row r="32" spans="1:2" x14ac:dyDescent="0.25">
      <c r="A32" s="1" t="s">
        <v>177</v>
      </c>
    </row>
    <row r="33" spans="1:2" x14ac:dyDescent="0.25">
      <c r="A33" s="1"/>
    </row>
    <row r="34" spans="1:2" x14ac:dyDescent="0.25">
      <c r="A34" s="1" t="s">
        <v>178</v>
      </c>
      <c r="B34" s="49" t="s">
        <v>162</v>
      </c>
    </row>
    <row r="35" spans="1:2" x14ac:dyDescent="0.25">
      <c r="A35" s="55" t="s">
        <v>179</v>
      </c>
      <c r="B35" s="56">
        <v>30000</v>
      </c>
    </row>
    <row r="36" spans="1:2" x14ac:dyDescent="0.25">
      <c r="A36" s="12" t="s">
        <v>180</v>
      </c>
      <c r="B36" s="58">
        <v>29000</v>
      </c>
    </row>
    <row r="37" spans="1:2" x14ac:dyDescent="0.25">
      <c r="A37" s="12" t="s">
        <v>181</v>
      </c>
      <c r="B37" s="58">
        <v>28000</v>
      </c>
    </row>
    <row r="38" spans="1:2" x14ac:dyDescent="0.25">
      <c r="A38" s="12" t="s">
        <v>182</v>
      </c>
      <c r="B38" s="58">
        <v>27000</v>
      </c>
    </row>
    <row r="39" spans="1:2" x14ac:dyDescent="0.25">
      <c r="A39" s="12" t="s">
        <v>183</v>
      </c>
      <c r="B39" s="58">
        <v>16000</v>
      </c>
    </row>
    <row r="40" spans="1:2" x14ac:dyDescent="0.25">
      <c r="A40" s="12" t="s">
        <v>184</v>
      </c>
      <c r="B40" s="58">
        <v>13000</v>
      </c>
    </row>
    <row r="41" spans="1:2" x14ac:dyDescent="0.25">
      <c r="A41" s="12" t="s">
        <v>185</v>
      </c>
      <c r="B41" s="58">
        <v>12000</v>
      </c>
    </row>
    <row r="42" spans="1:2" x14ac:dyDescent="0.25">
      <c r="A42" s="12" t="s">
        <v>186</v>
      </c>
      <c r="B42" s="58">
        <v>11000</v>
      </c>
    </row>
    <row r="43" spans="1:2" x14ac:dyDescent="0.25">
      <c r="A43" s="12" t="s">
        <v>187</v>
      </c>
      <c r="B43" s="58">
        <v>6000</v>
      </c>
    </row>
    <row r="44" spans="1:2" x14ac:dyDescent="0.25">
      <c r="A44" s="12" t="s">
        <v>188</v>
      </c>
      <c r="B44" s="58">
        <v>4000</v>
      </c>
    </row>
    <row r="45" spans="1:2" ht="15.75" thickBot="1" x14ac:dyDescent="0.3">
      <c r="A45" s="18" t="s">
        <v>189</v>
      </c>
      <c r="B45" s="59">
        <v>3000</v>
      </c>
    </row>
    <row r="46" spans="1:2" ht="16.5" thickTop="1" thickBot="1" x14ac:dyDescent="0.3">
      <c r="A46" s="29" t="s">
        <v>21</v>
      </c>
      <c r="B46" s="61">
        <v>179000</v>
      </c>
    </row>
    <row r="48" spans="1:2" x14ac:dyDescent="0.25">
      <c r="A48" s="1" t="s">
        <v>19</v>
      </c>
    </row>
    <row r="49" spans="1:1" x14ac:dyDescent="0.25">
      <c r="A49" s="53" t="s">
        <v>206</v>
      </c>
    </row>
    <row r="50" spans="1:1" x14ac:dyDescent="0.25">
      <c r="A50" t="s">
        <v>192</v>
      </c>
    </row>
    <row r="51" spans="1:1" x14ac:dyDescent="0.25">
      <c r="A51" t="s">
        <v>193</v>
      </c>
    </row>
    <row r="52" spans="1:1" x14ac:dyDescent="0.25">
      <c r="A52" t="s">
        <v>194</v>
      </c>
    </row>
  </sheetData>
  <mergeCells count="1">
    <mergeCell ref="A4:F4"/>
  </mergeCells>
  <hyperlinks>
    <hyperlink ref="A1" location="'Intro and Contents'!A1" display="RETURN TO CONTENTS PAGE" xr:uid="{673C3C3C-9B76-4A72-8FE6-B9E6C8039B47}"/>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E7E9-2D87-4C66-8C77-C2730D669DE4}">
  <dimension ref="A1:G25"/>
  <sheetViews>
    <sheetView showGridLines="0" zoomScaleNormal="100" workbookViewId="0">
      <selection activeCell="A3" sqref="A3:B3"/>
    </sheetView>
  </sheetViews>
  <sheetFormatPr defaultRowHeight="15" x14ac:dyDescent="0.25"/>
  <cols>
    <col min="1" max="1" width="29.140625" bestFit="1" customWidth="1"/>
    <col min="2" max="7" width="17.7109375" customWidth="1"/>
  </cols>
  <sheetData>
    <row r="1" spans="1:7" x14ac:dyDescent="0.25">
      <c r="A1" s="50" t="s">
        <v>243</v>
      </c>
    </row>
    <row r="2" spans="1:7" x14ac:dyDescent="0.25">
      <c r="A2" s="50"/>
    </row>
    <row r="3" spans="1:7" ht="18.75" x14ac:dyDescent="0.3">
      <c r="A3" s="170" t="s">
        <v>50</v>
      </c>
      <c r="B3" s="170"/>
    </row>
    <row r="5" spans="1:7" x14ac:dyDescent="0.25">
      <c r="A5" s="171" t="s">
        <v>103</v>
      </c>
      <c r="B5" s="171"/>
      <c r="C5" s="171"/>
      <c r="D5" s="171"/>
      <c r="E5" s="171"/>
      <c r="F5" s="171"/>
      <c r="G5" s="171"/>
    </row>
    <row r="6" spans="1:7" x14ac:dyDescent="0.25">
      <c r="A6" s="82"/>
      <c r="B6" s="82"/>
      <c r="C6" s="82"/>
      <c r="D6" s="82"/>
      <c r="E6" s="82"/>
      <c r="F6" s="82"/>
      <c r="G6" s="82"/>
    </row>
    <row r="7" spans="1:7" x14ac:dyDescent="0.25">
      <c r="B7" s="172">
        <v>2018</v>
      </c>
      <c r="C7" s="172"/>
      <c r="D7" s="172"/>
      <c r="E7" s="172">
        <v>2019</v>
      </c>
      <c r="F7" s="172"/>
      <c r="G7" s="172"/>
    </row>
    <row r="8" spans="1:7" ht="32.25" x14ac:dyDescent="0.25">
      <c r="A8" s="73" t="s">
        <v>101</v>
      </c>
      <c r="B8" s="112" t="s">
        <v>220</v>
      </c>
      <c r="C8" s="23" t="s">
        <v>221</v>
      </c>
      <c r="D8" s="23" t="s">
        <v>51</v>
      </c>
      <c r="E8" s="112" t="s">
        <v>220</v>
      </c>
      <c r="F8" s="23" t="s">
        <v>221</v>
      </c>
      <c r="G8" s="23" t="s">
        <v>51</v>
      </c>
    </row>
    <row r="9" spans="1:7" x14ac:dyDescent="0.25">
      <c r="A9" s="55" t="s">
        <v>55</v>
      </c>
      <c r="B9" s="89">
        <v>1239</v>
      </c>
      <c r="C9" s="102">
        <v>13400</v>
      </c>
      <c r="D9" s="86">
        <v>92463</v>
      </c>
      <c r="E9" s="86">
        <v>1314</v>
      </c>
      <c r="F9" s="103">
        <v>12800</v>
      </c>
      <c r="G9" s="86">
        <v>102656.25</v>
      </c>
    </row>
    <row r="10" spans="1:7" x14ac:dyDescent="0.25">
      <c r="A10" s="12" t="s">
        <v>56</v>
      </c>
      <c r="B10" s="89">
        <v>1793</v>
      </c>
      <c r="C10" s="102">
        <v>31600</v>
      </c>
      <c r="D10" s="104">
        <v>56740.506329113923</v>
      </c>
      <c r="E10" s="104">
        <v>2024</v>
      </c>
      <c r="F10" s="105">
        <v>34200</v>
      </c>
      <c r="G10" s="104">
        <v>59181.286549707605</v>
      </c>
    </row>
    <row r="11" spans="1:7" ht="15.75" thickBot="1" x14ac:dyDescent="0.3">
      <c r="A11" s="18" t="s">
        <v>57</v>
      </c>
      <c r="B11" s="93">
        <v>9107</v>
      </c>
      <c r="C11" s="106">
        <v>88700</v>
      </c>
      <c r="D11" s="93">
        <v>102671.92784667418</v>
      </c>
      <c r="E11" s="93">
        <v>9606</v>
      </c>
      <c r="F11" s="106">
        <v>92600</v>
      </c>
      <c r="G11" s="93">
        <v>103736.50107991361</v>
      </c>
    </row>
    <row r="12" spans="1:7" ht="15.75" thickTop="1" x14ac:dyDescent="0.25">
      <c r="A12" s="12" t="s">
        <v>104</v>
      </c>
      <c r="B12" s="57">
        <v>194243</v>
      </c>
      <c r="C12" s="58">
        <v>2526900</v>
      </c>
      <c r="D12" s="51">
        <v>76870.077961138159</v>
      </c>
      <c r="E12" s="51">
        <v>200263</v>
      </c>
      <c r="F12" s="52">
        <v>2513500</v>
      </c>
      <c r="G12" s="51">
        <v>79674.955241694843</v>
      </c>
    </row>
    <row r="13" spans="1:7" x14ac:dyDescent="0.25">
      <c r="D13" s="51"/>
      <c r="E13" s="51"/>
    </row>
    <row r="14" spans="1:7" x14ac:dyDescent="0.25">
      <c r="A14" s="171" t="s">
        <v>102</v>
      </c>
      <c r="B14" s="171"/>
      <c r="C14" s="171"/>
      <c r="D14" s="171"/>
      <c r="E14" s="171"/>
      <c r="F14" s="31"/>
      <c r="G14" s="31"/>
    </row>
    <row r="15" spans="1:7" x14ac:dyDescent="0.25">
      <c r="A15" s="32"/>
      <c r="B15" s="32"/>
      <c r="C15" s="32"/>
      <c r="D15" s="32"/>
      <c r="E15" s="32"/>
      <c r="F15" s="31"/>
      <c r="G15" s="31"/>
    </row>
    <row r="16" spans="1:7" ht="32.25" x14ac:dyDescent="0.25">
      <c r="A16" s="74" t="s">
        <v>54</v>
      </c>
      <c r="B16" s="111" t="s">
        <v>222</v>
      </c>
      <c r="C16" s="111" t="s">
        <v>105</v>
      </c>
      <c r="D16" s="111" t="s">
        <v>106</v>
      </c>
      <c r="E16" s="111" t="s">
        <v>51</v>
      </c>
    </row>
    <row r="17" spans="1:5" x14ac:dyDescent="0.25">
      <c r="A17" s="55" t="s">
        <v>55</v>
      </c>
      <c r="B17" s="87">
        <v>0.95</v>
      </c>
      <c r="C17" s="88">
        <v>1248.3</v>
      </c>
      <c r="D17" s="103">
        <v>12160</v>
      </c>
      <c r="E17" s="88">
        <v>102656.25</v>
      </c>
    </row>
    <row r="18" spans="1:5" x14ac:dyDescent="0.25">
      <c r="A18" s="12" t="s">
        <v>56</v>
      </c>
      <c r="B18" s="91">
        <v>0.7</v>
      </c>
      <c r="C18" s="90">
        <v>1416.8</v>
      </c>
      <c r="D18" s="102">
        <v>23940</v>
      </c>
      <c r="E18" s="90">
        <v>59181.286549707605</v>
      </c>
    </row>
    <row r="19" spans="1:5" ht="15.75" thickBot="1" x14ac:dyDescent="0.3">
      <c r="A19" s="18" t="s">
        <v>57</v>
      </c>
      <c r="B19" s="94">
        <v>0.19</v>
      </c>
      <c r="C19" s="107">
        <v>1825.14</v>
      </c>
      <c r="D19" s="106">
        <v>17594</v>
      </c>
      <c r="E19" s="107">
        <v>103736.50107991361</v>
      </c>
    </row>
    <row r="20" spans="1:5" ht="16.5" thickTop="1" thickBot="1" x14ac:dyDescent="0.3">
      <c r="A20" s="26" t="s">
        <v>21</v>
      </c>
      <c r="B20" s="63" t="s">
        <v>79</v>
      </c>
      <c r="C20" s="62">
        <v>4490.24</v>
      </c>
      <c r="D20" s="64">
        <v>53694</v>
      </c>
      <c r="E20" s="62">
        <v>83626.47595634521</v>
      </c>
    </row>
    <row r="22" spans="1:5" x14ac:dyDescent="0.25">
      <c r="A22" s="1" t="s">
        <v>19</v>
      </c>
    </row>
    <row r="23" spans="1:5" ht="17.25" x14ac:dyDescent="0.25">
      <c r="A23" s="164" t="s">
        <v>196</v>
      </c>
      <c r="B23" s="164"/>
      <c r="C23" s="164"/>
      <c r="D23" s="164"/>
    </row>
    <row r="24" spans="1:5" ht="17.25" x14ac:dyDescent="0.25">
      <c r="A24" s="164" t="s">
        <v>197</v>
      </c>
      <c r="B24" s="164"/>
      <c r="C24" s="164"/>
      <c r="D24" s="164"/>
    </row>
    <row r="25" spans="1:5" ht="17.25" x14ac:dyDescent="0.25">
      <c r="A25" s="164" t="s">
        <v>198</v>
      </c>
      <c r="B25" s="164"/>
      <c r="C25" s="164"/>
      <c r="D25" s="164"/>
    </row>
  </sheetData>
  <mergeCells count="8">
    <mergeCell ref="A25:D25"/>
    <mergeCell ref="A3:B3"/>
    <mergeCell ref="B7:D7"/>
    <mergeCell ref="E7:G7"/>
    <mergeCell ref="A5:G5"/>
    <mergeCell ref="A14:E14"/>
    <mergeCell ref="A23:D23"/>
    <mergeCell ref="A24:D24"/>
  </mergeCells>
  <hyperlinks>
    <hyperlink ref="A23:D23" r:id="rId1" display="1 GVA data sourced from the ONS Low level aggregates dataset." xr:uid="{4348FC89-ECC9-4C1D-8BB8-1F1F3A658DC2}"/>
    <hyperlink ref="A24:D24" r:id="rId2" display="2 Employment data sourced from the ONS BRES dataset." xr:uid="{B9ADBEE4-83F6-4088-B74E-5BDC9A18B3B1}"/>
    <hyperlink ref="A25:D25" r:id="rId3" display="3 Defence weightings generated based on ONS PRODCOM data." xr:uid="{61156199-BE9F-47FC-B3F6-BBF52A5AD2C9}"/>
    <hyperlink ref="A1" location="'Intro and Contents'!A1" display="RETURN TO CONTENTS PAGE" xr:uid="{B809607C-B871-402D-8085-0972DFD83CE6}"/>
  </hyperlinks>
  <pageMargins left="0.7" right="0.7" top="0.75" bottom="0.75" header="0.3" footer="0.3"/>
  <pageSetup paperSize="9" orientation="portrait" verticalDpi="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CF65F-2951-41B2-9F80-C3F4E25199D1}">
  <dimension ref="A1:Q68"/>
  <sheetViews>
    <sheetView showGridLines="0" zoomScaleNormal="100" workbookViewId="0">
      <selection activeCell="A3" sqref="A3"/>
    </sheetView>
  </sheetViews>
  <sheetFormatPr defaultRowHeight="15" x14ac:dyDescent="0.25"/>
  <cols>
    <col min="1" max="1" width="49.140625" customWidth="1"/>
    <col min="2" max="13" width="9.85546875" bestFit="1" customWidth="1"/>
  </cols>
  <sheetData>
    <row r="1" spans="1:17" x14ac:dyDescent="0.25">
      <c r="A1" s="50" t="s">
        <v>243</v>
      </c>
    </row>
    <row r="2" spans="1:17" x14ac:dyDescent="0.25">
      <c r="A2" s="50"/>
    </row>
    <row r="3" spans="1:17" ht="18.75" x14ac:dyDescent="0.3">
      <c r="A3" s="3" t="s">
        <v>72</v>
      </c>
    </row>
    <row r="6" spans="1:17" ht="18" x14ac:dyDescent="0.25">
      <c r="A6" s="2" t="s">
        <v>89</v>
      </c>
    </row>
    <row r="7" spans="1:17" x14ac:dyDescent="0.25">
      <c r="A7" t="s">
        <v>80</v>
      </c>
    </row>
    <row r="8" spans="1:17" x14ac:dyDescent="0.25">
      <c r="B8" s="49">
        <v>2008</v>
      </c>
      <c r="C8" s="49">
        <v>2009</v>
      </c>
      <c r="D8" s="49">
        <v>2010</v>
      </c>
      <c r="E8" s="49">
        <v>2011</v>
      </c>
      <c r="F8" s="49">
        <v>2012</v>
      </c>
      <c r="G8" s="49">
        <v>2013</v>
      </c>
      <c r="H8" s="49">
        <v>2014</v>
      </c>
      <c r="I8" s="49">
        <v>2015</v>
      </c>
      <c r="J8" s="49">
        <v>2016</v>
      </c>
      <c r="K8" s="49">
        <v>2017</v>
      </c>
      <c r="L8" s="49">
        <v>2018</v>
      </c>
      <c r="M8" s="49">
        <v>2019</v>
      </c>
    </row>
    <row r="9" spans="1:17" x14ac:dyDescent="0.25">
      <c r="A9" s="55" t="s">
        <v>73</v>
      </c>
      <c r="B9" s="125">
        <v>262</v>
      </c>
      <c r="C9" s="125">
        <v>288</v>
      </c>
      <c r="D9" s="125">
        <v>226</v>
      </c>
      <c r="E9" s="125">
        <v>158</v>
      </c>
      <c r="F9" s="125">
        <v>150</v>
      </c>
      <c r="G9" s="125">
        <v>164</v>
      </c>
      <c r="H9" s="125">
        <v>158</v>
      </c>
      <c r="I9" s="125">
        <v>164</v>
      </c>
      <c r="J9" s="125">
        <v>156</v>
      </c>
      <c r="K9" s="125">
        <v>152</v>
      </c>
      <c r="L9" s="125">
        <v>168</v>
      </c>
      <c r="M9" s="125">
        <v>170</v>
      </c>
      <c r="N9" s="39"/>
      <c r="O9" s="39"/>
      <c r="P9" s="39"/>
      <c r="Q9" s="39"/>
    </row>
    <row r="10" spans="1:17" x14ac:dyDescent="0.25">
      <c r="A10" s="12" t="s">
        <v>74</v>
      </c>
      <c r="B10" s="108" t="s">
        <v>75</v>
      </c>
      <c r="C10" s="108" t="s">
        <v>75</v>
      </c>
      <c r="D10" s="108" t="s">
        <v>75</v>
      </c>
      <c r="E10" s="108" t="s">
        <v>75</v>
      </c>
      <c r="F10" s="108" t="s">
        <v>75</v>
      </c>
      <c r="G10" s="108" t="s">
        <v>75</v>
      </c>
      <c r="H10" s="108" t="s">
        <v>75</v>
      </c>
      <c r="I10" s="108" t="s">
        <v>75</v>
      </c>
      <c r="J10" s="108" t="s">
        <v>75</v>
      </c>
      <c r="K10" s="108" t="s">
        <v>75</v>
      </c>
      <c r="L10" s="108" t="s">
        <v>75</v>
      </c>
      <c r="M10" s="108" t="s">
        <v>75</v>
      </c>
      <c r="N10" s="39"/>
      <c r="O10" s="39"/>
      <c r="P10" s="39"/>
      <c r="Q10" s="39"/>
    </row>
    <row r="11" spans="1:17" x14ac:dyDescent="0.25">
      <c r="A11" s="12" t="s">
        <v>76</v>
      </c>
      <c r="B11" s="108">
        <v>2097</v>
      </c>
      <c r="C11" s="108">
        <v>1884</v>
      </c>
      <c r="D11" s="108">
        <v>1653</v>
      </c>
      <c r="E11" s="108">
        <v>1785</v>
      </c>
      <c r="F11" s="108">
        <v>1601</v>
      </c>
      <c r="G11" s="108">
        <v>1651</v>
      </c>
      <c r="H11" s="108">
        <v>1548</v>
      </c>
      <c r="I11" s="108">
        <v>1491</v>
      </c>
      <c r="J11" s="108">
        <v>1566</v>
      </c>
      <c r="K11" s="108">
        <v>1583</v>
      </c>
      <c r="L11" s="108">
        <v>1685</v>
      </c>
      <c r="M11" s="108">
        <v>1742</v>
      </c>
      <c r="N11" s="39"/>
      <c r="O11" s="39"/>
      <c r="P11" s="39"/>
      <c r="Q11" s="39"/>
    </row>
    <row r="12" spans="1:17" x14ac:dyDescent="0.25">
      <c r="A12" s="12" t="s">
        <v>77</v>
      </c>
      <c r="B12" s="108">
        <v>40</v>
      </c>
      <c r="C12" s="108">
        <v>36</v>
      </c>
      <c r="D12" s="108">
        <v>38</v>
      </c>
      <c r="E12" s="108">
        <v>35</v>
      </c>
      <c r="F12" s="108">
        <v>34</v>
      </c>
      <c r="G12" s="108">
        <v>37</v>
      </c>
      <c r="H12" s="108">
        <v>40</v>
      </c>
      <c r="I12" s="108">
        <v>40</v>
      </c>
      <c r="J12" s="108">
        <v>42</v>
      </c>
      <c r="K12" s="108">
        <v>43</v>
      </c>
      <c r="L12" s="108">
        <v>47</v>
      </c>
      <c r="M12" s="108" t="s">
        <v>78</v>
      </c>
      <c r="N12" s="39"/>
      <c r="O12" s="39"/>
      <c r="P12" s="39"/>
      <c r="Q12" s="39"/>
    </row>
    <row r="13" spans="1:17" ht="18" thickBot="1" x14ac:dyDescent="0.3">
      <c r="A13" s="12" t="s">
        <v>90</v>
      </c>
      <c r="B13" s="108">
        <v>1</v>
      </c>
      <c r="C13" s="108" t="s">
        <v>75</v>
      </c>
      <c r="D13" s="108">
        <v>1</v>
      </c>
      <c r="E13" s="108">
        <v>2</v>
      </c>
      <c r="F13" s="108">
        <v>2</v>
      </c>
      <c r="G13" s="108">
        <v>2</v>
      </c>
      <c r="H13" s="108">
        <v>3</v>
      </c>
      <c r="I13" s="108">
        <v>7</v>
      </c>
      <c r="J13" s="108">
        <v>7</v>
      </c>
      <c r="K13" s="108">
        <v>10</v>
      </c>
      <c r="L13" s="108">
        <v>9</v>
      </c>
      <c r="M13" s="108" t="s">
        <v>78</v>
      </c>
      <c r="N13" s="39"/>
      <c r="O13" s="39"/>
      <c r="P13" s="39"/>
      <c r="Q13" s="39"/>
    </row>
    <row r="14" spans="1:17" ht="16.5" thickTop="1" thickBot="1" x14ac:dyDescent="0.3">
      <c r="A14" s="80" t="s">
        <v>21</v>
      </c>
      <c r="B14" s="126">
        <v>2399</v>
      </c>
      <c r="C14" s="126">
        <v>2208</v>
      </c>
      <c r="D14" s="126">
        <v>1918</v>
      </c>
      <c r="E14" s="126">
        <v>1980</v>
      </c>
      <c r="F14" s="126">
        <v>1787</v>
      </c>
      <c r="G14" s="126">
        <v>1854</v>
      </c>
      <c r="H14" s="126">
        <v>1748</v>
      </c>
      <c r="I14" s="126">
        <v>1703</v>
      </c>
      <c r="J14" s="126">
        <v>1771</v>
      </c>
      <c r="K14" s="126">
        <v>1787</v>
      </c>
      <c r="L14" s="126">
        <v>1909</v>
      </c>
      <c r="M14" s="126">
        <v>1965</v>
      </c>
      <c r="N14" s="39"/>
      <c r="O14" s="39"/>
      <c r="P14" s="39"/>
      <c r="Q14" s="39"/>
    </row>
    <row r="15" spans="1:17" x14ac:dyDescent="0.25">
      <c r="B15" s="39"/>
      <c r="C15" s="39"/>
      <c r="D15" s="39"/>
      <c r="E15" s="39"/>
      <c r="F15" s="39"/>
      <c r="G15" s="39"/>
      <c r="H15" s="39"/>
      <c r="I15" s="39"/>
      <c r="J15" s="39"/>
      <c r="K15" s="39"/>
      <c r="L15" s="39"/>
      <c r="M15" s="39"/>
      <c r="N15" s="39"/>
      <c r="O15" s="39"/>
      <c r="P15" s="39"/>
      <c r="Q15" s="39"/>
    </row>
    <row r="16" spans="1:17" x14ac:dyDescent="0.25">
      <c r="B16" s="39"/>
      <c r="C16" s="39"/>
      <c r="D16" s="39"/>
      <c r="E16" s="39"/>
      <c r="F16" s="39"/>
      <c r="G16" s="39"/>
      <c r="H16" s="39"/>
      <c r="I16" s="39"/>
      <c r="J16" s="39"/>
      <c r="K16" s="39"/>
      <c r="L16" s="39"/>
      <c r="M16" s="39"/>
      <c r="N16" s="39"/>
      <c r="O16" s="39"/>
      <c r="P16" s="39"/>
      <c r="Q16" s="39"/>
    </row>
    <row r="17" spans="1:13" ht="18" x14ac:dyDescent="0.25">
      <c r="A17" s="2" t="s">
        <v>92</v>
      </c>
    </row>
    <row r="18" spans="1:13" x14ac:dyDescent="0.25">
      <c r="A18" t="s">
        <v>82</v>
      </c>
    </row>
    <row r="19" spans="1:13" x14ac:dyDescent="0.25">
      <c r="B19" s="49">
        <v>2008</v>
      </c>
      <c r="C19" s="49">
        <v>2009</v>
      </c>
      <c r="D19" s="49">
        <v>2010</v>
      </c>
      <c r="E19" s="49">
        <v>2011</v>
      </c>
      <c r="F19" s="49">
        <v>2012</v>
      </c>
      <c r="G19" s="49">
        <v>2013</v>
      </c>
      <c r="H19" s="49">
        <v>2014</v>
      </c>
      <c r="I19" s="49">
        <v>2015</v>
      </c>
      <c r="J19" s="49">
        <v>2016</v>
      </c>
      <c r="K19" s="49">
        <v>2017</v>
      </c>
      <c r="L19" s="49">
        <v>2018</v>
      </c>
      <c r="M19" s="49">
        <v>2019</v>
      </c>
    </row>
    <row r="20" spans="1:13" x14ac:dyDescent="0.25">
      <c r="A20" s="55" t="s">
        <v>83</v>
      </c>
      <c r="B20" s="103">
        <v>877</v>
      </c>
      <c r="C20" s="103">
        <v>974</v>
      </c>
      <c r="D20" s="103">
        <v>996</v>
      </c>
      <c r="E20" s="103">
        <v>1119</v>
      </c>
      <c r="F20" s="103">
        <v>1064</v>
      </c>
      <c r="G20" s="103">
        <v>1081</v>
      </c>
      <c r="H20" s="103">
        <v>1047</v>
      </c>
      <c r="I20" s="103">
        <v>997</v>
      </c>
      <c r="J20" s="103">
        <v>985</v>
      </c>
      <c r="K20" s="103">
        <v>1027</v>
      </c>
      <c r="L20" s="103">
        <v>1028</v>
      </c>
      <c r="M20" s="103">
        <v>1054</v>
      </c>
    </row>
    <row r="21" spans="1:13" ht="30" x14ac:dyDescent="0.25">
      <c r="A21" s="54" t="s">
        <v>84</v>
      </c>
      <c r="B21" s="102">
        <v>532</v>
      </c>
      <c r="C21" s="102">
        <v>251</v>
      </c>
      <c r="D21" s="102">
        <v>205</v>
      </c>
      <c r="E21" s="102">
        <v>151</v>
      </c>
      <c r="F21" s="102">
        <v>159</v>
      </c>
      <c r="G21" s="102">
        <v>160</v>
      </c>
      <c r="H21" s="102">
        <v>147</v>
      </c>
      <c r="I21" s="102">
        <v>151</v>
      </c>
      <c r="J21" s="102">
        <v>135</v>
      </c>
      <c r="K21" s="102">
        <v>128</v>
      </c>
      <c r="L21" s="102">
        <v>147</v>
      </c>
      <c r="M21" s="102">
        <v>136</v>
      </c>
    </row>
    <row r="22" spans="1:13" x14ac:dyDescent="0.25">
      <c r="A22" s="127" t="s">
        <v>85</v>
      </c>
      <c r="B22" s="102" t="s">
        <v>75</v>
      </c>
      <c r="C22" s="102">
        <v>2</v>
      </c>
      <c r="D22" s="102">
        <v>2</v>
      </c>
      <c r="E22" s="102">
        <v>3</v>
      </c>
      <c r="F22" s="102">
        <v>2</v>
      </c>
      <c r="G22" s="102">
        <v>1</v>
      </c>
      <c r="H22" s="102">
        <v>1</v>
      </c>
      <c r="I22" s="102">
        <v>1</v>
      </c>
      <c r="J22" s="102">
        <v>1</v>
      </c>
      <c r="K22" s="102" t="s">
        <v>75</v>
      </c>
      <c r="L22" s="102">
        <v>1</v>
      </c>
      <c r="M22" s="102">
        <v>2</v>
      </c>
    </row>
    <row r="23" spans="1:13" x14ac:dyDescent="0.25">
      <c r="A23" s="127" t="s">
        <v>86</v>
      </c>
      <c r="B23" s="102">
        <v>531</v>
      </c>
      <c r="C23" s="102">
        <v>250</v>
      </c>
      <c r="D23" s="102">
        <v>203</v>
      </c>
      <c r="E23" s="102">
        <v>149</v>
      </c>
      <c r="F23" s="102">
        <v>157</v>
      </c>
      <c r="G23" s="102">
        <v>158</v>
      </c>
      <c r="H23" s="102">
        <v>146</v>
      </c>
      <c r="I23" s="102">
        <v>149</v>
      </c>
      <c r="J23" s="102">
        <v>133</v>
      </c>
      <c r="K23" s="102">
        <v>128</v>
      </c>
      <c r="L23" s="102">
        <v>146</v>
      </c>
      <c r="M23" s="102">
        <v>133</v>
      </c>
    </row>
    <row r="24" spans="1:13" x14ac:dyDescent="0.25">
      <c r="A24" s="12" t="s">
        <v>87</v>
      </c>
      <c r="B24" s="102">
        <v>136</v>
      </c>
      <c r="C24" s="102" t="s">
        <v>78</v>
      </c>
      <c r="D24" s="102">
        <v>111</v>
      </c>
      <c r="E24" s="102">
        <v>109</v>
      </c>
      <c r="F24" s="102">
        <v>68</v>
      </c>
      <c r="G24" s="102" t="s">
        <v>78</v>
      </c>
      <c r="H24" s="102">
        <v>53</v>
      </c>
      <c r="I24" s="102">
        <v>56</v>
      </c>
      <c r="J24" s="102">
        <v>80</v>
      </c>
      <c r="K24" s="102">
        <v>112</v>
      </c>
      <c r="L24" s="102">
        <v>93</v>
      </c>
      <c r="M24" s="102">
        <v>84</v>
      </c>
    </row>
    <row r="25" spans="1:13" x14ac:dyDescent="0.25">
      <c r="A25" s="12" t="s">
        <v>88</v>
      </c>
      <c r="B25" s="102">
        <v>552</v>
      </c>
      <c r="C25" s="102">
        <v>545</v>
      </c>
      <c r="D25" s="102">
        <v>341</v>
      </c>
      <c r="E25" s="102">
        <v>361</v>
      </c>
      <c r="F25" s="102">
        <v>304</v>
      </c>
      <c r="G25" s="102">
        <v>312</v>
      </c>
      <c r="H25" s="102">
        <v>290</v>
      </c>
      <c r="I25" s="102">
        <v>280</v>
      </c>
      <c r="J25" s="102">
        <v>359</v>
      </c>
      <c r="K25" s="102">
        <v>309</v>
      </c>
      <c r="L25" s="102">
        <v>412</v>
      </c>
      <c r="M25" s="102">
        <v>464</v>
      </c>
    </row>
    <row r="26" spans="1:13" ht="18" thickBot="1" x14ac:dyDescent="0.3">
      <c r="A26" s="18" t="s">
        <v>91</v>
      </c>
      <c r="B26" s="106" t="s">
        <v>75</v>
      </c>
      <c r="C26" s="106" t="s">
        <v>78</v>
      </c>
      <c r="D26" s="106">
        <v>1</v>
      </c>
      <c r="E26" s="106">
        <v>44</v>
      </c>
      <c r="F26" s="106">
        <v>6</v>
      </c>
      <c r="G26" s="106" t="s">
        <v>78</v>
      </c>
      <c r="H26" s="106">
        <v>11</v>
      </c>
      <c r="I26" s="106">
        <v>8</v>
      </c>
      <c r="J26" s="106">
        <v>7</v>
      </c>
      <c r="K26" s="106">
        <v>6</v>
      </c>
      <c r="L26" s="106">
        <v>4</v>
      </c>
      <c r="M26" s="106">
        <v>5</v>
      </c>
    </row>
    <row r="27" spans="1:13" ht="16.5" thickTop="1" thickBot="1" x14ac:dyDescent="0.3">
      <c r="A27" s="26" t="s">
        <v>21</v>
      </c>
      <c r="B27" s="124">
        <v>2097</v>
      </c>
      <c r="C27" s="124">
        <v>1886</v>
      </c>
      <c r="D27" s="124">
        <v>1653</v>
      </c>
      <c r="E27" s="124">
        <v>1785</v>
      </c>
      <c r="F27" s="124">
        <v>1601</v>
      </c>
      <c r="G27" s="124">
        <v>1651</v>
      </c>
      <c r="H27" s="124">
        <v>1548</v>
      </c>
      <c r="I27" s="124">
        <v>1491</v>
      </c>
      <c r="J27" s="124">
        <v>1566</v>
      </c>
      <c r="K27" s="124">
        <v>1583</v>
      </c>
      <c r="L27" s="124">
        <v>1685</v>
      </c>
      <c r="M27" s="124">
        <v>1742</v>
      </c>
    </row>
    <row r="30" spans="1:13" ht="18" x14ac:dyDescent="0.25">
      <c r="A30" s="2" t="s">
        <v>94</v>
      </c>
    </row>
    <row r="31" spans="1:13" ht="15.75" x14ac:dyDescent="0.25">
      <c r="A31" s="2"/>
    </row>
    <row r="32" spans="1:13" ht="15.75" x14ac:dyDescent="0.25">
      <c r="A32" s="2"/>
      <c r="B32" s="49">
        <v>2008</v>
      </c>
      <c r="C32" s="49">
        <v>2009</v>
      </c>
      <c r="D32" s="49">
        <v>2010</v>
      </c>
      <c r="E32" s="49">
        <v>2011</v>
      </c>
      <c r="F32" s="49">
        <v>2012</v>
      </c>
      <c r="G32" s="49">
        <v>2013</v>
      </c>
      <c r="H32" s="49">
        <v>2014</v>
      </c>
      <c r="I32" s="49">
        <v>2015</v>
      </c>
      <c r="J32" s="49">
        <v>2016</v>
      </c>
      <c r="K32" s="49">
        <v>2017</v>
      </c>
      <c r="L32" s="49">
        <v>2018</v>
      </c>
      <c r="M32" s="49">
        <v>2019</v>
      </c>
    </row>
    <row r="33" spans="1:13" x14ac:dyDescent="0.25">
      <c r="A33" s="109" t="s">
        <v>95</v>
      </c>
      <c r="B33" s="103">
        <v>12</v>
      </c>
      <c r="C33" s="103">
        <v>11</v>
      </c>
      <c r="D33" s="103">
        <v>10</v>
      </c>
      <c r="E33" s="103">
        <v>9</v>
      </c>
      <c r="F33" s="103">
        <v>9</v>
      </c>
      <c r="G33" s="103">
        <v>9</v>
      </c>
      <c r="H33" s="103">
        <v>9</v>
      </c>
      <c r="I33" s="103">
        <v>9</v>
      </c>
      <c r="J33" s="103">
        <v>9</v>
      </c>
      <c r="K33" s="103">
        <v>10</v>
      </c>
      <c r="L33" s="103">
        <v>10</v>
      </c>
      <c r="M33" s="103">
        <v>10</v>
      </c>
    </row>
    <row r="34" spans="1:13" x14ac:dyDescent="0.25">
      <c r="A34" s="110" t="s">
        <v>96</v>
      </c>
      <c r="B34" s="102">
        <v>4</v>
      </c>
      <c r="C34" s="102">
        <v>4</v>
      </c>
      <c r="D34" s="102">
        <v>4</v>
      </c>
      <c r="E34" s="102">
        <v>4</v>
      </c>
      <c r="F34" s="102">
        <v>4</v>
      </c>
      <c r="G34" s="102">
        <v>5</v>
      </c>
      <c r="H34" s="102">
        <v>5</v>
      </c>
      <c r="I34" s="102">
        <v>6</v>
      </c>
      <c r="J34" s="102">
        <v>7</v>
      </c>
      <c r="K34" s="102">
        <v>5</v>
      </c>
      <c r="L34" s="102">
        <v>5</v>
      </c>
      <c r="M34" s="102">
        <v>5</v>
      </c>
    </row>
    <row r="35" spans="1:13" x14ac:dyDescent="0.25">
      <c r="A35" s="110" t="s">
        <v>97</v>
      </c>
      <c r="B35" s="102">
        <v>3</v>
      </c>
      <c r="C35" s="102">
        <v>2</v>
      </c>
      <c r="D35" s="102">
        <v>2</v>
      </c>
      <c r="E35" s="102">
        <v>2</v>
      </c>
      <c r="F35" s="102">
        <v>2</v>
      </c>
      <c r="G35" s="102">
        <v>2</v>
      </c>
      <c r="H35" s="102">
        <v>2</v>
      </c>
      <c r="I35" s="102">
        <v>1</v>
      </c>
      <c r="J35" s="102">
        <v>2</v>
      </c>
      <c r="K35" s="102">
        <v>2</v>
      </c>
      <c r="L35" s="102">
        <v>2</v>
      </c>
      <c r="M35" s="102">
        <v>2</v>
      </c>
    </row>
    <row r="36" spans="1:13" ht="15.75" thickBot="1" x14ac:dyDescent="0.3">
      <c r="A36" s="22" t="s">
        <v>98</v>
      </c>
      <c r="B36" s="122">
        <v>19</v>
      </c>
      <c r="C36" s="122">
        <v>18</v>
      </c>
      <c r="D36" s="122">
        <v>16</v>
      </c>
      <c r="E36" s="122">
        <v>15</v>
      </c>
      <c r="F36" s="122">
        <v>16</v>
      </c>
      <c r="G36" s="122">
        <v>16</v>
      </c>
      <c r="H36" s="122">
        <v>16</v>
      </c>
      <c r="I36" s="122">
        <v>16</v>
      </c>
      <c r="J36" s="122">
        <v>17</v>
      </c>
      <c r="K36" s="122">
        <v>18</v>
      </c>
      <c r="L36" s="122">
        <v>18</v>
      </c>
      <c r="M36" s="122">
        <v>17</v>
      </c>
    </row>
    <row r="37" spans="1:13" ht="15.75" thickTop="1" x14ac:dyDescent="0.25">
      <c r="A37" s="21" t="s">
        <v>99</v>
      </c>
      <c r="B37" s="123">
        <v>132</v>
      </c>
      <c r="C37" s="123">
        <v>134</v>
      </c>
      <c r="D37" s="123">
        <v>138</v>
      </c>
      <c r="E37" s="123">
        <v>144</v>
      </c>
      <c r="F37" s="123">
        <v>146</v>
      </c>
      <c r="G37" s="123">
        <v>163</v>
      </c>
      <c r="H37" s="123">
        <v>179</v>
      </c>
      <c r="I37" s="123">
        <v>190</v>
      </c>
      <c r="J37" s="123">
        <v>198</v>
      </c>
      <c r="K37" s="123">
        <v>215</v>
      </c>
      <c r="L37" s="123">
        <v>234</v>
      </c>
      <c r="M37" s="123">
        <v>246</v>
      </c>
    </row>
    <row r="38" spans="1:13" ht="15.75" thickBot="1" x14ac:dyDescent="0.3">
      <c r="A38" s="26" t="s">
        <v>100</v>
      </c>
      <c r="B38" s="124">
        <v>151</v>
      </c>
      <c r="C38" s="124">
        <v>152</v>
      </c>
      <c r="D38" s="124">
        <v>154</v>
      </c>
      <c r="E38" s="124">
        <v>159</v>
      </c>
      <c r="F38" s="124">
        <v>162</v>
      </c>
      <c r="G38" s="124">
        <v>179</v>
      </c>
      <c r="H38" s="124">
        <v>195</v>
      </c>
      <c r="I38" s="124">
        <v>206</v>
      </c>
      <c r="J38" s="124">
        <v>215</v>
      </c>
      <c r="K38" s="124">
        <v>233</v>
      </c>
      <c r="L38" s="124">
        <v>252</v>
      </c>
      <c r="M38" s="124">
        <v>263</v>
      </c>
    </row>
    <row r="39" spans="1:13" x14ac:dyDescent="0.25">
      <c r="A39" s="53"/>
    </row>
    <row r="40" spans="1:13" x14ac:dyDescent="0.25">
      <c r="A40" s="53"/>
    </row>
    <row r="41" spans="1:13" ht="17.25" x14ac:dyDescent="0.25">
      <c r="A41" s="1" t="s">
        <v>113</v>
      </c>
    </row>
    <row r="42" spans="1:13" x14ac:dyDescent="0.25">
      <c r="A42" s="53"/>
    </row>
    <row r="43" spans="1:13" x14ac:dyDescent="0.25">
      <c r="A43" s="53"/>
      <c r="B43" s="1">
        <v>2019</v>
      </c>
      <c r="C43" s="1"/>
      <c r="D43" s="1"/>
      <c r="E43" s="1"/>
      <c r="F43" s="1"/>
      <c r="G43" s="1"/>
      <c r="H43" s="1"/>
      <c r="I43" s="1"/>
      <c r="J43" s="1"/>
      <c r="K43" s="1"/>
      <c r="L43" s="1"/>
      <c r="M43" s="1"/>
    </row>
    <row r="44" spans="1:13" x14ac:dyDescent="0.25">
      <c r="A44" s="109" t="s">
        <v>109</v>
      </c>
      <c r="B44" s="55">
        <v>36</v>
      </c>
    </row>
    <row r="45" spans="1:13" x14ac:dyDescent="0.25">
      <c r="A45" s="110" t="s">
        <v>107</v>
      </c>
      <c r="B45" s="12">
        <v>21</v>
      </c>
    </row>
    <row r="46" spans="1:13" x14ac:dyDescent="0.25">
      <c r="A46" s="110" t="s">
        <v>108</v>
      </c>
      <c r="B46" s="12">
        <v>8</v>
      </c>
    </row>
    <row r="47" spans="1:13" x14ac:dyDescent="0.25">
      <c r="A47" s="110" t="s">
        <v>110</v>
      </c>
      <c r="B47" s="12">
        <v>8</v>
      </c>
    </row>
    <row r="48" spans="1:13" x14ac:dyDescent="0.25">
      <c r="A48" s="110" t="s">
        <v>111</v>
      </c>
      <c r="B48" s="12">
        <v>6</v>
      </c>
    </row>
    <row r="49" spans="1:14" x14ac:dyDescent="0.25">
      <c r="A49" s="65" t="s">
        <v>112</v>
      </c>
      <c r="B49" s="10">
        <v>19</v>
      </c>
      <c r="C49" s="12"/>
      <c r="D49" s="12"/>
      <c r="E49" s="12"/>
      <c r="F49" s="12"/>
      <c r="G49" s="12"/>
      <c r="H49" s="12"/>
      <c r="I49" s="12"/>
      <c r="J49" s="12"/>
      <c r="K49" s="12"/>
      <c r="L49" s="12"/>
      <c r="M49" s="12"/>
      <c r="N49" s="12"/>
    </row>
    <row r="50" spans="1:14" x14ac:dyDescent="0.25">
      <c r="A50" s="53"/>
      <c r="C50" s="12"/>
      <c r="D50" s="12"/>
      <c r="E50" s="12"/>
      <c r="F50" s="12"/>
      <c r="G50" s="12"/>
      <c r="H50" s="12"/>
      <c r="I50" s="12"/>
      <c r="J50" s="12"/>
      <c r="K50" s="12"/>
      <c r="L50" s="12"/>
      <c r="M50" s="12"/>
      <c r="N50" s="12"/>
    </row>
    <row r="51" spans="1:14" x14ac:dyDescent="0.25">
      <c r="A51" s="53"/>
      <c r="C51" s="12"/>
      <c r="D51" s="12"/>
      <c r="E51" s="12"/>
      <c r="F51" s="12"/>
      <c r="G51" s="12"/>
      <c r="H51" s="12"/>
      <c r="I51" s="12"/>
      <c r="J51" s="12"/>
      <c r="K51" s="12"/>
      <c r="L51" s="12"/>
      <c r="M51" s="12"/>
      <c r="N51" s="12"/>
    </row>
    <row r="52" spans="1:14" ht="17.25" x14ac:dyDescent="0.25">
      <c r="A52" s="1" t="s">
        <v>114</v>
      </c>
      <c r="C52" s="12"/>
      <c r="D52" s="12"/>
      <c r="E52" s="12"/>
      <c r="F52" s="12"/>
      <c r="G52" s="12"/>
      <c r="H52" s="12"/>
      <c r="I52" s="12"/>
      <c r="J52" s="12"/>
      <c r="K52" s="12"/>
      <c r="L52" s="12"/>
      <c r="M52" s="12"/>
      <c r="N52" s="12"/>
    </row>
    <row r="53" spans="1:14" x14ac:dyDescent="0.25">
      <c r="A53" s="53" t="s">
        <v>80</v>
      </c>
      <c r="C53" s="12"/>
      <c r="D53" s="12"/>
      <c r="E53" s="12"/>
      <c r="F53" s="12"/>
      <c r="G53" s="12"/>
      <c r="H53" s="12"/>
      <c r="I53" s="12"/>
      <c r="J53" s="12"/>
      <c r="K53" s="12"/>
      <c r="L53" s="12"/>
      <c r="M53" s="12"/>
      <c r="N53" s="12"/>
    </row>
    <row r="54" spans="1:14" x14ac:dyDescent="0.25">
      <c r="A54" s="53"/>
      <c r="B54" s="1">
        <v>2019</v>
      </c>
      <c r="C54" s="12"/>
      <c r="D54" s="12"/>
      <c r="E54" s="12"/>
      <c r="F54" s="12"/>
      <c r="G54" s="12"/>
      <c r="H54" s="12"/>
      <c r="I54" s="12"/>
      <c r="J54" s="12"/>
      <c r="K54" s="12"/>
      <c r="L54" s="12"/>
      <c r="M54" s="12"/>
      <c r="N54" s="12"/>
    </row>
    <row r="55" spans="1:14" x14ac:dyDescent="0.25">
      <c r="A55" s="109" t="s">
        <v>115</v>
      </c>
      <c r="B55" s="128">
        <v>1017</v>
      </c>
      <c r="C55" s="12"/>
      <c r="D55" s="12"/>
      <c r="E55" s="12"/>
      <c r="F55" s="12"/>
      <c r="G55" s="12"/>
      <c r="H55" s="12"/>
      <c r="I55" s="12"/>
      <c r="J55" s="12"/>
      <c r="K55" s="12"/>
      <c r="L55" s="12"/>
      <c r="M55" s="12"/>
      <c r="N55" s="12"/>
    </row>
    <row r="56" spans="1:14" x14ac:dyDescent="0.25">
      <c r="A56" s="65" t="s">
        <v>116</v>
      </c>
      <c r="B56" s="66">
        <v>12163</v>
      </c>
      <c r="C56" s="12"/>
      <c r="D56" s="12"/>
      <c r="E56" s="12"/>
      <c r="F56" s="12"/>
      <c r="G56" s="12"/>
      <c r="H56" s="12"/>
      <c r="I56" s="12"/>
      <c r="J56" s="12"/>
      <c r="K56" s="12"/>
      <c r="L56" s="12"/>
      <c r="M56" s="12"/>
      <c r="N56" s="12"/>
    </row>
    <row r="57" spans="1:14" x14ac:dyDescent="0.25">
      <c r="A57" s="53"/>
      <c r="C57" s="12"/>
      <c r="D57" s="12"/>
      <c r="E57" s="12"/>
      <c r="F57" s="12"/>
      <c r="G57" s="12"/>
      <c r="H57" s="12"/>
      <c r="I57" s="12"/>
      <c r="J57" s="12"/>
      <c r="K57" s="12"/>
      <c r="L57" s="12"/>
      <c r="M57" s="12"/>
      <c r="N57" s="12"/>
    </row>
    <row r="58" spans="1:14" x14ac:dyDescent="0.25">
      <c r="A58" s="53"/>
    </row>
    <row r="59" spans="1:14" x14ac:dyDescent="0.25">
      <c r="A59" s="1" t="s">
        <v>70</v>
      </c>
    </row>
    <row r="60" spans="1:14" x14ac:dyDescent="0.25">
      <c r="A60" s="34" t="s">
        <v>81</v>
      </c>
    </row>
    <row r="61" spans="1:14" x14ac:dyDescent="0.25">
      <c r="A61" s="34" t="s">
        <v>195</v>
      </c>
    </row>
    <row r="62" spans="1:14" ht="17.25" x14ac:dyDescent="0.25">
      <c r="A62" s="50" t="s">
        <v>118</v>
      </c>
    </row>
    <row r="63" spans="1:14" ht="17.25" x14ac:dyDescent="0.25">
      <c r="A63" s="67" t="s">
        <v>121</v>
      </c>
    </row>
    <row r="64" spans="1:14" ht="17.25" x14ac:dyDescent="0.25">
      <c r="A64" s="50" t="s">
        <v>120</v>
      </c>
    </row>
    <row r="65" spans="1:1" ht="17.25" x14ac:dyDescent="0.25">
      <c r="A65" t="s">
        <v>93</v>
      </c>
    </row>
    <row r="66" spans="1:1" ht="17.25" x14ac:dyDescent="0.25">
      <c r="A66" s="50" t="s">
        <v>119</v>
      </c>
    </row>
    <row r="67" spans="1:1" x14ac:dyDescent="0.25">
      <c r="A67" t="s">
        <v>24</v>
      </c>
    </row>
    <row r="68" spans="1:1" x14ac:dyDescent="0.25">
      <c r="A68" t="s">
        <v>122</v>
      </c>
    </row>
  </sheetData>
  <hyperlinks>
    <hyperlink ref="A62" r:id="rId1" xr:uid="{861850D1-118C-4601-B0C2-5EFBAC026F91}"/>
    <hyperlink ref="A64" r:id="rId2" display="3 Data sourced from the ONS Business Expenditure on R&amp;D, 2020 release" xr:uid="{F80A2670-63CB-4A03-A7A2-556E0BAF035B}"/>
    <hyperlink ref="A66" r:id="rId3" xr:uid="{6C083643-148E-474E-AA24-E2574EC6F883}"/>
    <hyperlink ref="A1" location="'Intro and Contents'!A1" display="RETURN TO CONTENTS PAGE" xr:uid="{83DAD999-47D3-46BE-AC40-53DF8656B412}"/>
  </hyperlinks>
  <pageMargins left="0.7" right="0.7" top="0.75" bottom="0.75" header="0.3" footer="0.3"/>
  <pageSetup paperSize="9" orientation="portrait" verticalDpi="0"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FFEB-0721-44EE-9F86-784F7E31A0F8}">
  <dimension ref="A1:H24"/>
  <sheetViews>
    <sheetView showGridLines="0" workbookViewId="0">
      <selection activeCell="A3" sqref="A3"/>
    </sheetView>
  </sheetViews>
  <sheetFormatPr defaultRowHeight="15" x14ac:dyDescent="0.25"/>
  <cols>
    <col min="1" max="2" width="15.5703125" customWidth="1"/>
    <col min="3" max="3" width="11.5703125" bestFit="1" customWidth="1"/>
    <col min="4" max="4" width="20.7109375" bestFit="1" customWidth="1"/>
  </cols>
  <sheetData>
    <row r="1" spans="1:8" x14ac:dyDescent="0.25">
      <c r="A1" s="50" t="s">
        <v>243</v>
      </c>
    </row>
    <row r="2" spans="1:8" x14ac:dyDescent="0.25">
      <c r="A2" s="50"/>
    </row>
    <row r="3" spans="1:8" ht="18.75" x14ac:dyDescent="0.3">
      <c r="A3" s="3" t="s">
        <v>117</v>
      </c>
      <c r="B3" s="3"/>
    </row>
    <row r="6" spans="1:8" x14ac:dyDescent="0.25">
      <c r="A6" s="1" t="s">
        <v>134</v>
      </c>
      <c r="B6" s="1"/>
    </row>
    <row r="7" spans="1:8" x14ac:dyDescent="0.25">
      <c r="A7" t="s">
        <v>123</v>
      </c>
    </row>
    <row r="8" spans="1:8" x14ac:dyDescent="0.25">
      <c r="H8" t="s">
        <v>204</v>
      </c>
    </row>
    <row r="9" spans="1:8" x14ac:dyDescent="0.25">
      <c r="B9" s="49" t="s">
        <v>108</v>
      </c>
      <c r="C9" s="49" t="s">
        <v>4</v>
      </c>
      <c r="D9" s="49" t="s">
        <v>129</v>
      </c>
      <c r="E9" s="45"/>
    </row>
    <row r="10" spans="1:8" x14ac:dyDescent="0.25">
      <c r="A10" s="55" t="s">
        <v>1</v>
      </c>
      <c r="B10" s="60">
        <v>70361</v>
      </c>
      <c r="C10" s="60">
        <v>149971</v>
      </c>
      <c r="D10" s="129">
        <f>B10/C10</f>
        <v>0.4691640383807536</v>
      </c>
      <c r="E10" s="45"/>
    </row>
    <row r="11" spans="1:8" x14ac:dyDescent="0.25">
      <c r="A11" s="12" t="s">
        <v>125</v>
      </c>
      <c r="B11" s="100">
        <v>1474.0540000000001</v>
      </c>
      <c r="C11" s="100">
        <v>7873.1610000000001</v>
      </c>
      <c r="D11" s="130">
        <f t="shared" ref="D11:D19" si="0">B11/C11</f>
        <v>0.18722518185516593</v>
      </c>
      <c r="E11" s="45"/>
    </row>
    <row r="12" spans="1:8" x14ac:dyDescent="0.25">
      <c r="A12" s="12" t="s">
        <v>127</v>
      </c>
      <c r="B12" s="100">
        <v>3911.2310000000002</v>
      </c>
      <c r="C12" s="100">
        <v>24008.649000000001</v>
      </c>
      <c r="D12" s="130">
        <f t="shared" si="0"/>
        <v>0.16290924991239616</v>
      </c>
      <c r="E12" s="45"/>
    </row>
    <row r="13" spans="1:8" x14ac:dyDescent="0.25">
      <c r="A13" s="12" t="s">
        <v>124</v>
      </c>
      <c r="B13" s="100">
        <v>2058.5349999999999</v>
      </c>
      <c r="C13" s="100">
        <v>18071.978999999999</v>
      </c>
      <c r="D13" s="130">
        <f t="shared" si="0"/>
        <v>0.11390755821484741</v>
      </c>
      <c r="E13" s="45"/>
    </row>
    <row r="14" spans="1:8" x14ac:dyDescent="0.25">
      <c r="A14" s="12" t="s">
        <v>128</v>
      </c>
      <c r="B14" s="100">
        <v>795.78300000000002</v>
      </c>
      <c r="C14" s="100">
        <v>8098.3720000000003</v>
      </c>
      <c r="D14" s="130">
        <f t="shared" si="0"/>
        <v>9.8264564779192654E-2</v>
      </c>
      <c r="E14" s="45"/>
    </row>
    <row r="15" spans="1:8" x14ac:dyDescent="0.25">
      <c r="A15" s="12" t="s">
        <v>130</v>
      </c>
      <c r="B15" s="100">
        <v>100.26</v>
      </c>
      <c r="C15" s="100">
        <v>1201.5999999999999</v>
      </c>
      <c r="D15" s="130">
        <f t="shared" si="0"/>
        <v>8.3438748335552607E-2</v>
      </c>
      <c r="E15" s="45"/>
    </row>
    <row r="16" spans="1:8" x14ac:dyDescent="0.25">
      <c r="A16" s="12" t="s">
        <v>3</v>
      </c>
      <c r="B16" s="100">
        <v>318.38200000000001</v>
      </c>
      <c r="C16" s="100">
        <v>5137.0469999999996</v>
      </c>
      <c r="D16" s="130">
        <f t="shared" si="0"/>
        <v>6.1977630338986588E-2</v>
      </c>
      <c r="E16" s="45"/>
    </row>
    <row r="17" spans="1:5" x14ac:dyDescent="0.25">
      <c r="A17" s="12" t="s">
        <v>27</v>
      </c>
      <c r="B17" s="100">
        <v>1991.71</v>
      </c>
      <c r="C17" s="100">
        <v>45600.749000000003</v>
      </c>
      <c r="D17" s="130">
        <f t="shared" si="0"/>
        <v>4.3677133461119247E-2</v>
      </c>
      <c r="E17" s="45"/>
    </row>
    <row r="18" spans="1:5" x14ac:dyDescent="0.25">
      <c r="A18" s="12" t="s">
        <v>126</v>
      </c>
      <c r="B18" s="100">
        <v>1244.817</v>
      </c>
      <c r="C18" s="100">
        <v>40934.870000000003</v>
      </c>
      <c r="D18" s="130">
        <f t="shared" si="0"/>
        <v>3.0409697160391616E-2</v>
      </c>
      <c r="E18" s="45"/>
    </row>
    <row r="19" spans="1:5" x14ac:dyDescent="0.25">
      <c r="A19" s="10" t="s">
        <v>131</v>
      </c>
      <c r="B19" s="131">
        <v>112.155</v>
      </c>
      <c r="C19" s="131">
        <v>3740.4070000000002</v>
      </c>
      <c r="D19" s="132">
        <f t="shared" si="0"/>
        <v>2.998470487302585E-2</v>
      </c>
      <c r="E19" s="45"/>
    </row>
    <row r="22" spans="1:5" x14ac:dyDescent="0.25">
      <c r="A22" s="1" t="s">
        <v>19</v>
      </c>
    </row>
    <row r="23" spans="1:5" x14ac:dyDescent="0.25">
      <c r="A23" s="50" t="s">
        <v>133</v>
      </c>
    </row>
    <row r="24" spans="1:5" x14ac:dyDescent="0.25">
      <c r="A24" t="s">
        <v>132</v>
      </c>
    </row>
  </sheetData>
  <hyperlinks>
    <hyperlink ref="A23" r:id="rId1" display="All data sourced from the OECD Government budget allocations for R&amp;D." xr:uid="{9A764A35-777B-42A6-9624-F0F8451D40EB}"/>
    <hyperlink ref="A1" location="'Intro and Contents'!A1" display="RETURN TO CONTENTS PAGE" xr:uid="{33F5C1DE-B6D2-43CA-92E3-0FF6F21DFEFC}"/>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3FD16-8D53-498E-9A67-8EBB85D2625D}">
  <dimension ref="A1:G47"/>
  <sheetViews>
    <sheetView zoomScaleNormal="100" workbookViewId="0">
      <selection activeCell="A3" sqref="A3"/>
    </sheetView>
  </sheetViews>
  <sheetFormatPr defaultRowHeight="15" x14ac:dyDescent="0.25"/>
  <cols>
    <col min="1" max="1" width="24.28515625" style="134" customWidth="1"/>
    <col min="2" max="2" width="12.28515625" style="134" customWidth="1"/>
    <col min="3" max="3" width="33" style="134" bestFit="1" customWidth="1"/>
    <col min="4" max="4" width="25.85546875" style="134" bestFit="1" customWidth="1"/>
    <col min="5" max="5" width="32.7109375" style="134" bestFit="1" customWidth="1"/>
    <col min="6" max="6" width="20.7109375" style="134" bestFit="1" customWidth="1"/>
    <col min="7" max="16384" width="9.140625" style="134"/>
  </cols>
  <sheetData>
    <row r="1" spans="1:3" x14ac:dyDescent="0.25">
      <c r="A1" s="133" t="s">
        <v>243</v>
      </c>
    </row>
    <row r="2" spans="1:3" x14ac:dyDescent="0.25">
      <c r="A2" s="133"/>
    </row>
    <row r="3" spans="1:3" ht="18.75" x14ac:dyDescent="0.3">
      <c r="A3" s="135" t="s">
        <v>244</v>
      </c>
    </row>
    <row r="5" spans="1:3" ht="18" x14ac:dyDescent="0.25">
      <c r="A5" s="136" t="s">
        <v>250</v>
      </c>
    </row>
    <row r="7" spans="1:3" x14ac:dyDescent="0.25">
      <c r="A7" s="137" t="s">
        <v>178</v>
      </c>
      <c r="B7" s="137">
        <v>2019</v>
      </c>
      <c r="C7" s="137">
        <v>2020</v>
      </c>
    </row>
    <row r="8" spans="1:3" x14ac:dyDescent="0.25">
      <c r="A8" s="138" t="s">
        <v>218</v>
      </c>
      <c r="B8" s="139">
        <v>9520</v>
      </c>
      <c r="C8" s="139">
        <v>9687</v>
      </c>
    </row>
    <row r="9" spans="1:3" x14ac:dyDescent="0.25">
      <c r="A9" s="140" t="s">
        <v>215</v>
      </c>
      <c r="B9" s="141">
        <v>4477</v>
      </c>
      <c r="C9" s="141">
        <v>4705</v>
      </c>
    </row>
    <row r="10" spans="1:3" x14ac:dyDescent="0.25">
      <c r="A10" s="140" t="s">
        <v>185</v>
      </c>
      <c r="B10" s="141">
        <v>1525</v>
      </c>
      <c r="C10" s="141">
        <v>1559</v>
      </c>
    </row>
    <row r="11" spans="1:3" x14ac:dyDescent="0.25">
      <c r="A11" s="140" t="s">
        <v>208</v>
      </c>
      <c r="B11" s="141">
        <v>247</v>
      </c>
      <c r="C11" s="141">
        <v>250</v>
      </c>
    </row>
    <row r="12" spans="1:3" x14ac:dyDescent="0.25">
      <c r="A12" s="140" t="s">
        <v>209</v>
      </c>
      <c r="B12" s="141">
        <v>19876</v>
      </c>
      <c r="C12" s="141">
        <v>20484</v>
      </c>
    </row>
    <row r="13" spans="1:3" x14ac:dyDescent="0.25">
      <c r="A13" s="140" t="s">
        <v>207</v>
      </c>
      <c r="B13" s="141">
        <v>765</v>
      </c>
      <c r="C13" s="141">
        <v>840</v>
      </c>
    </row>
    <row r="14" spans="1:3" x14ac:dyDescent="0.25">
      <c r="A14" s="140" t="s">
        <v>183</v>
      </c>
      <c r="B14" s="141">
        <v>8754</v>
      </c>
      <c r="C14" s="141">
        <v>9204</v>
      </c>
    </row>
    <row r="15" spans="1:3" x14ac:dyDescent="0.25">
      <c r="A15" s="140" t="s">
        <v>219</v>
      </c>
      <c r="B15" s="141">
        <v>15148</v>
      </c>
      <c r="C15" s="141">
        <v>15597</v>
      </c>
    </row>
    <row r="16" spans="1:3" x14ac:dyDescent="0.25">
      <c r="A16" s="140" t="s">
        <v>217</v>
      </c>
      <c r="B16" s="141">
        <v>19877</v>
      </c>
      <c r="C16" s="141">
        <v>21848</v>
      </c>
    </row>
    <row r="17" spans="1:7" x14ac:dyDescent="0.25">
      <c r="A17" s="140" t="s">
        <v>187</v>
      </c>
      <c r="B17" s="141">
        <v>2880</v>
      </c>
      <c r="C17" s="141">
        <v>3027</v>
      </c>
    </row>
    <row r="18" spans="1:7" x14ac:dyDescent="0.25">
      <c r="A18" s="140" t="s">
        <v>216</v>
      </c>
      <c r="B18" s="141">
        <v>1980</v>
      </c>
      <c r="C18" s="141">
        <v>2017</v>
      </c>
    </row>
    <row r="19" spans="1:7" x14ac:dyDescent="0.25">
      <c r="A19" s="140" t="s">
        <v>212</v>
      </c>
      <c r="B19" s="141">
        <v>1991</v>
      </c>
      <c r="C19" s="141">
        <v>1865</v>
      </c>
    </row>
    <row r="20" spans="1:7" ht="15.75" thickBot="1" x14ac:dyDescent="0.3">
      <c r="A20" s="140" t="s">
        <v>235</v>
      </c>
      <c r="B20" s="141">
        <v>967</v>
      </c>
      <c r="C20" s="141">
        <v>1030</v>
      </c>
    </row>
    <row r="21" spans="1:7" ht="16.5" thickTop="1" thickBot="1" x14ac:dyDescent="0.3">
      <c r="A21" s="142" t="s">
        <v>21</v>
      </c>
      <c r="B21" s="143">
        <v>88007</v>
      </c>
      <c r="C21" s="143">
        <v>92113</v>
      </c>
      <c r="E21" s="144"/>
    </row>
    <row r="24" spans="1:7" ht="15.75" x14ac:dyDescent="0.25">
      <c r="A24" s="136" t="s">
        <v>252</v>
      </c>
    </row>
    <row r="26" spans="1:7" ht="17.25" x14ac:dyDescent="0.25">
      <c r="A26" s="145" t="s">
        <v>178</v>
      </c>
      <c r="B26" s="146" t="s">
        <v>247</v>
      </c>
      <c r="C26" s="146" t="s">
        <v>248</v>
      </c>
      <c r="D26" s="146" t="s">
        <v>251</v>
      </c>
      <c r="E26" s="146" t="s">
        <v>249</v>
      </c>
      <c r="F26" s="146" t="s">
        <v>246</v>
      </c>
      <c r="G26" s="147"/>
    </row>
    <row r="27" spans="1:7" x14ac:dyDescent="0.25">
      <c r="A27" s="138" t="s">
        <v>218</v>
      </c>
      <c r="B27" s="148">
        <v>9687</v>
      </c>
      <c r="C27" s="149">
        <f>B27/$B$39</f>
        <v>0.10635354566713877</v>
      </c>
      <c r="D27" s="150">
        <v>174</v>
      </c>
      <c r="E27" s="149">
        <f>D27/$D$39</f>
        <v>7.9981613422201794E-2</v>
      </c>
      <c r="F27" s="151">
        <f>C27/E27</f>
        <v>1.3297249344762092</v>
      </c>
      <c r="G27" s="147"/>
    </row>
    <row r="28" spans="1:7" x14ac:dyDescent="0.25">
      <c r="A28" s="140" t="s">
        <v>215</v>
      </c>
      <c r="B28" s="152">
        <v>4705</v>
      </c>
      <c r="C28" s="153">
        <f t="shared" ref="C28:C39" si="0">B28/$B$39</f>
        <v>5.1656181724361296E-2</v>
      </c>
      <c r="D28" s="154">
        <v>227.9</v>
      </c>
      <c r="E28" s="153">
        <f t="shared" ref="E28:E38" si="1">D28/$D$39</f>
        <v>0.10475752700528615</v>
      </c>
      <c r="F28" s="155">
        <f t="shared" ref="F28:F38" si="2">C28/E28</f>
        <v>0.49310234024286087</v>
      </c>
      <c r="G28" s="147"/>
    </row>
    <row r="29" spans="1:7" x14ac:dyDescent="0.25">
      <c r="A29" s="140" t="s">
        <v>185</v>
      </c>
      <c r="B29" s="152">
        <v>1559</v>
      </c>
      <c r="C29" s="153">
        <f t="shared" si="0"/>
        <v>1.7116256601122055E-2</v>
      </c>
      <c r="D29" s="154">
        <v>96.2</v>
      </c>
      <c r="E29" s="153">
        <f t="shared" si="1"/>
        <v>4.4219719604688582E-2</v>
      </c>
      <c r="F29" s="155">
        <f t="shared" si="2"/>
        <v>0.38707293384346181</v>
      </c>
      <c r="G29" s="147"/>
    </row>
    <row r="30" spans="1:7" x14ac:dyDescent="0.25">
      <c r="A30" s="140" t="s">
        <v>208</v>
      </c>
      <c r="B30" s="152">
        <v>250</v>
      </c>
      <c r="C30" s="153">
        <f t="shared" si="0"/>
        <v>2.7447492945994311E-3</v>
      </c>
      <c r="D30" s="154">
        <v>98.6</v>
      </c>
      <c r="E30" s="153">
        <f t="shared" si="1"/>
        <v>4.5322914272581012E-2</v>
      </c>
      <c r="F30" s="155">
        <f t="shared" si="2"/>
        <v>6.0559858929016865E-2</v>
      </c>
      <c r="G30" s="147"/>
    </row>
    <row r="31" spans="1:7" x14ac:dyDescent="0.25">
      <c r="A31" s="140" t="s">
        <v>209</v>
      </c>
      <c r="B31" s="152">
        <v>20484</v>
      </c>
      <c r="C31" s="153">
        <f t="shared" si="0"/>
        <v>0.224893778202299</v>
      </c>
      <c r="D31" s="154">
        <v>289.10000000000002</v>
      </c>
      <c r="E31" s="153">
        <f t="shared" si="1"/>
        <v>0.13288899103654334</v>
      </c>
      <c r="F31" s="155">
        <f t="shared" si="2"/>
        <v>1.6923431839470822</v>
      </c>
      <c r="G31" s="147"/>
    </row>
    <row r="32" spans="1:7" x14ac:dyDescent="0.25">
      <c r="A32" s="140" t="s">
        <v>207</v>
      </c>
      <c r="B32" s="152">
        <v>840</v>
      </c>
      <c r="C32" s="153">
        <f t="shared" si="0"/>
        <v>9.2223576298540895E-3</v>
      </c>
      <c r="D32" s="154">
        <v>79.5</v>
      </c>
      <c r="E32" s="153">
        <f t="shared" si="1"/>
        <v>3.6543323373937023E-2</v>
      </c>
      <c r="F32" s="155">
        <f t="shared" si="2"/>
        <v>0.25236778646223362</v>
      </c>
      <c r="G32" s="147"/>
    </row>
    <row r="33" spans="1:7" x14ac:dyDescent="0.25">
      <c r="A33" s="140" t="s">
        <v>183</v>
      </c>
      <c r="B33" s="152">
        <v>9204</v>
      </c>
      <c r="C33" s="153">
        <f t="shared" si="0"/>
        <v>0.10105069002997266</v>
      </c>
      <c r="D33" s="154">
        <v>158.30000000000001</v>
      </c>
      <c r="E33" s="153">
        <f t="shared" si="1"/>
        <v>7.2764881636405432E-2</v>
      </c>
      <c r="F33" s="155">
        <f t="shared" si="2"/>
        <v>1.3887288449791884</v>
      </c>
      <c r="G33" s="147"/>
    </row>
    <row r="34" spans="1:7" x14ac:dyDescent="0.25">
      <c r="A34" s="140" t="s">
        <v>219</v>
      </c>
      <c r="B34" s="152">
        <v>15597</v>
      </c>
      <c r="C34" s="153">
        <f t="shared" si="0"/>
        <v>0.17123941899146933</v>
      </c>
      <c r="D34" s="154">
        <v>230.2</v>
      </c>
      <c r="E34" s="153">
        <f t="shared" si="1"/>
        <v>0.10581475522868306</v>
      </c>
      <c r="F34" s="155">
        <f t="shared" si="2"/>
        <v>1.6182943354298069</v>
      </c>
      <c r="G34" s="147"/>
    </row>
    <row r="35" spans="1:7" x14ac:dyDescent="0.25">
      <c r="A35" s="140" t="s">
        <v>217</v>
      </c>
      <c r="B35" s="152">
        <v>21848</v>
      </c>
      <c r="C35" s="153">
        <f t="shared" si="0"/>
        <v>0.2398691303536335</v>
      </c>
      <c r="D35" s="154">
        <v>194</v>
      </c>
      <c r="E35" s="153">
        <f t="shared" si="1"/>
        <v>8.9174902321305441E-2</v>
      </c>
      <c r="F35" s="155">
        <f t="shared" si="2"/>
        <v>2.689872644764586</v>
      </c>
      <c r="G35" s="147"/>
    </row>
    <row r="36" spans="1:7" x14ac:dyDescent="0.25">
      <c r="A36" s="140" t="s">
        <v>187</v>
      </c>
      <c r="B36" s="152">
        <v>3027</v>
      </c>
      <c r="C36" s="153">
        <f t="shared" si="0"/>
        <v>3.3233424459009911E-2</v>
      </c>
      <c r="D36" s="154">
        <v>129.30000000000001</v>
      </c>
      <c r="E36" s="153">
        <f t="shared" si="1"/>
        <v>5.943461273270513E-2</v>
      </c>
      <c r="F36" s="155">
        <f t="shared" si="2"/>
        <v>0.55915943472989993</v>
      </c>
      <c r="G36" s="147"/>
    </row>
    <row r="37" spans="1:7" x14ac:dyDescent="0.25">
      <c r="A37" s="140" t="s">
        <v>216</v>
      </c>
      <c r="B37" s="152">
        <v>2017</v>
      </c>
      <c r="C37" s="153">
        <f t="shared" si="0"/>
        <v>2.2144637308828211E-2</v>
      </c>
      <c r="D37" s="154">
        <v>255.3</v>
      </c>
      <c r="E37" s="153">
        <f t="shared" si="1"/>
        <v>0.11735233279705816</v>
      </c>
      <c r="F37" s="155">
        <f t="shared" si="2"/>
        <v>0.18870214831710055</v>
      </c>
      <c r="G37" s="147"/>
    </row>
    <row r="38" spans="1:7" ht="15.75" thickBot="1" x14ac:dyDescent="0.3">
      <c r="A38" s="140" t="s">
        <v>212</v>
      </c>
      <c r="B38" s="152">
        <v>1865</v>
      </c>
      <c r="C38" s="153">
        <f t="shared" si="0"/>
        <v>2.0475829737711757E-2</v>
      </c>
      <c r="D38" s="154">
        <v>243.1</v>
      </c>
      <c r="E38" s="153">
        <f t="shared" si="1"/>
        <v>0.11174442656860492</v>
      </c>
      <c r="F38" s="155">
        <f t="shared" si="2"/>
        <v>0.18323804028955956</v>
      </c>
      <c r="G38" s="147"/>
    </row>
    <row r="39" spans="1:7" ht="16.5" thickTop="1" thickBot="1" x14ac:dyDescent="0.3">
      <c r="A39" s="142" t="s">
        <v>21</v>
      </c>
      <c r="B39" s="156">
        <v>91083</v>
      </c>
      <c r="C39" s="157">
        <f t="shared" si="0"/>
        <v>1</v>
      </c>
      <c r="D39" s="158">
        <f>SUM(D27:D38)</f>
        <v>2175.5</v>
      </c>
      <c r="E39" s="157">
        <f>D39/$D$39</f>
        <v>1</v>
      </c>
      <c r="F39" s="159"/>
      <c r="G39" s="147"/>
    </row>
    <row r="40" spans="1:7" x14ac:dyDescent="0.25">
      <c r="B40" s="147"/>
      <c r="C40" s="160"/>
      <c r="D40" s="147"/>
      <c r="E40" s="160"/>
      <c r="F40" s="147"/>
      <c r="G40" s="147"/>
    </row>
    <row r="41" spans="1:7" x14ac:dyDescent="0.25">
      <c r="C41" s="161"/>
      <c r="E41" s="161"/>
    </row>
    <row r="42" spans="1:7" x14ac:dyDescent="0.25">
      <c r="A42" s="162" t="s">
        <v>70</v>
      </c>
    </row>
    <row r="43" spans="1:7" ht="17.25" x14ac:dyDescent="0.25">
      <c r="A43" s="163" t="s">
        <v>245</v>
      </c>
    </row>
    <row r="44" spans="1:7" x14ac:dyDescent="0.25">
      <c r="A44" s="134" t="s">
        <v>256</v>
      </c>
    </row>
    <row r="45" spans="1:7" x14ac:dyDescent="0.25">
      <c r="A45" s="134" t="s">
        <v>255</v>
      </c>
    </row>
    <row r="46" spans="1:7" ht="17.25" x14ac:dyDescent="0.25">
      <c r="A46" s="133" t="s">
        <v>254</v>
      </c>
    </row>
    <row r="47" spans="1:7" x14ac:dyDescent="0.25">
      <c r="A47" s="134" t="s">
        <v>253</v>
      </c>
    </row>
  </sheetData>
  <sortState xmlns:xlrd2="http://schemas.microsoft.com/office/spreadsheetml/2017/richdata2" ref="H24:J35">
    <sortCondition ref="H24:H35"/>
  </sortState>
  <hyperlinks>
    <hyperlink ref="A1" location="'Intro and Contents'!A1" display="RETURN TO CONTENTS PAGE" xr:uid="{DB6D5CFC-CFF7-4CBA-A021-3A55D67A39C9}"/>
    <hyperlink ref="A46" r:id="rId1" display="2 Data sourced from the ONS …..........." xr:uid="{C9709349-CE46-4235-8CC0-F7C5A6CCC0BF}"/>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A9762-80BA-4CA1-BACF-580ED7F1EC76}">
  <dimension ref="A1:E33"/>
  <sheetViews>
    <sheetView showGridLines="0" workbookViewId="0">
      <selection activeCell="A3" sqref="A3"/>
    </sheetView>
  </sheetViews>
  <sheetFormatPr defaultRowHeight="15" x14ac:dyDescent="0.25"/>
  <cols>
    <col min="1" max="1" width="37.7109375" customWidth="1"/>
    <col min="2" max="5" width="9.7109375" customWidth="1"/>
  </cols>
  <sheetData>
    <row r="1" spans="1:3" x14ac:dyDescent="0.25">
      <c r="A1" s="50" t="s">
        <v>243</v>
      </c>
    </row>
    <row r="2" spans="1:3" x14ac:dyDescent="0.25">
      <c r="A2" s="50"/>
    </row>
    <row r="3" spans="1:3" ht="18.75" x14ac:dyDescent="0.3">
      <c r="A3" s="3" t="s">
        <v>210</v>
      </c>
    </row>
    <row r="5" spans="1:3" x14ac:dyDescent="0.25">
      <c r="A5" s="1" t="s">
        <v>211</v>
      </c>
    </row>
    <row r="7" spans="1:3" x14ac:dyDescent="0.25">
      <c r="B7" s="1">
        <v>2019</v>
      </c>
      <c r="C7" s="1">
        <v>2020</v>
      </c>
    </row>
    <row r="8" spans="1:3" x14ac:dyDescent="0.25">
      <c r="A8" s="109" t="s">
        <v>213</v>
      </c>
      <c r="B8" s="56">
        <v>702</v>
      </c>
      <c r="C8" s="56">
        <v>783</v>
      </c>
    </row>
    <row r="9" spans="1:3" ht="15.75" thickBot="1" x14ac:dyDescent="0.3">
      <c r="A9" s="110" t="s">
        <v>214</v>
      </c>
      <c r="B9" s="58">
        <v>1402</v>
      </c>
      <c r="C9" s="58">
        <v>1417</v>
      </c>
    </row>
    <row r="10" spans="1:3" ht="16.5" thickTop="1" thickBot="1" x14ac:dyDescent="0.3">
      <c r="A10" s="80" t="s">
        <v>21</v>
      </c>
      <c r="B10" s="114">
        <v>2104</v>
      </c>
      <c r="C10" s="114">
        <v>2200</v>
      </c>
    </row>
    <row r="12" spans="1:3" x14ac:dyDescent="0.25">
      <c r="A12" s="1" t="s">
        <v>223</v>
      </c>
    </row>
    <row r="14" spans="1:3" x14ac:dyDescent="0.25">
      <c r="B14" s="1">
        <v>2019</v>
      </c>
      <c r="C14" s="1">
        <v>2020</v>
      </c>
    </row>
    <row r="15" spans="1:3" x14ac:dyDescent="0.25">
      <c r="A15" s="55" t="s">
        <v>224</v>
      </c>
      <c r="B15" s="113">
        <v>0.80800000000000005</v>
      </c>
      <c r="C15" s="113">
        <v>0.80120000000000002</v>
      </c>
    </row>
    <row r="16" spans="1:3" x14ac:dyDescent="0.25">
      <c r="A16" s="12" t="s">
        <v>225</v>
      </c>
      <c r="B16" s="14">
        <v>0.1913</v>
      </c>
      <c r="C16" s="14">
        <v>0.19700000000000001</v>
      </c>
    </row>
    <row r="17" spans="1:5" x14ac:dyDescent="0.25">
      <c r="A17" s="10" t="s">
        <v>226</v>
      </c>
      <c r="B17" s="11">
        <v>6.9999999999999999E-4</v>
      </c>
      <c r="C17" s="11">
        <v>1.9E-3</v>
      </c>
    </row>
    <row r="19" spans="1:5" x14ac:dyDescent="0.25">
      <c r="A19" s="1" t="s">
        <v>227</v>
      </c>
    </row>
    <row r="21" spans="1:5" x14ac:dyDescent="0.25">
      <c r="B21" s="168" t="s">
        <v>224</v>
      </c>
      <c r="C21" s="168"/>
      <c r="D21" s="168" t="s">
        <v>225</v>
      </c>
      <c r="E21" s="168"/>
    </row>
    <row r="22" spans="1:5" x14ac:dyDescent="0.25">
      <c r="A22" s="10"/>
      <c r="B22" s="23">
        <v>2019</v>
      </c>
      <c r="C22" s="23">
        <v>2020</v>
      </c>
      <c r="D22" s="23">
        <v>2019</v>
      </c>
      <c r="E22" s="23">
        <v>2020</v>
      </c>
    </row>
    <row r="23" spans="1:5" x14ac:dyDescent="0.25">
      <c r="A23" s="55" t="s">
        <v>228</v>
      </c>
      <c r="B23" s="115">
        <v>3.0099999999999998E-2</v>
      </c>
      <c r="C23" s="115">
        <v>3.1600000000000003E-2</v>
      </c>
      <c r="D23" s="115">
        <v>3.5400000000000001E-2</v>
      </c>
      <c r="E23" s="115">
        <v>3.7999999999999999E-2</v>
      </c>
    </row>
    <row r="24" spans="1:5" x14ac:dyDescent="0.25">
      <c r="A24" s="12" t="s">
        <v>229</v>
      </c>
      <c r="B24" s="116">
        <v>0.1565</v>
      </c>
      <c r="C24" s="116">
        <v>0.16869999999999999</v>
      </c>
      <c r="D24" s="116">
        <v>0.1946</v>
      </c>
      <c r="E24" s="116">
        <v>0.20419999999999999</v>
      </c>
    </row>
    <row r="25" spans="1:5" x14ac:dyDescent="0.25">
      <c r="A25" s="12" t="s">
        <v>230</v>
      </c>
      <c r="B25" s="116">
        <v>0.1767</v>
      </c>
      <c r="C25" s="116">
        <v>0.18759999999999999</v>
      </c>
      <c r="D25" s="116">
        <v>0.22489999999999999</v>
      </c>
      <c r="E25" s="116">
        <v>0.2306</v>
      </c>
    </row>
    <row r="26" spans="1:5" x14ac:dyDescent="0.25">
      <c r="A26" s="12" t="s">
        <v>231</v>
      </c>
      <c r="B26" s="116">
        <v>0.2034</v>
      </c>
      <c r="C26" s="116">
        <v>0.20530000000000001</v>
      </c>
      <c r="D26" s="116">
        <v>0.23810000000000001</v>
      </c>
      <c r="E26" s="116">
        <v>0.23619999999999999</v>
      </c>
    </row>
    <row r="27" spans="1:5" x14ac:dyDescent="0.25">
      <c r="A27" s="12" t="s">
        <v>232</v>
      </c>
      <c r="B27" s="116">
        <v>0.31440000000000001</v>
      </c>
      <c r="C27" s="116">
        <v>0.30070000000000002</v>
      </c>
      <c r="D27" s="116">
        <v>0.2472</v>
      </c>
      <c r="E27" s="116">
        <v>0.2369</v>
      </c>
    </row>
    <row r="28" spans="1:5" x14ac:dyDescent="0.25">
      <c r="A28" s="10" t="s">
        <v>233</v>
      </c>
      <c r="B28" s="117">
        <v>0.11899999999999999</v>
      </c>
      <c r="C28" s="117">
        <v>0.1061</v>
      </c>
      <c r="D28" s="117">
        <v>5.9799999999999999E-2</v>
      </c>
      <c r="E28" s="117">
        <v>5.4100000000000002E-2</v>
      </c>
    </row>
    <row r="29" spans="1:5" x14ac:dyDescent="0.25">
      <c r="C29" s="7"/>
    </row>
    <row r="30" spans="1:5" x14ac:dyDescent="0.25">
      <c r="A30" s="1" t="s">
        <v>19</v>
      </c>
    </row>
    <row r="31" spans="1:5" x14ac:dyDescent="0.25">
      <c r="A31" s="169" t="s">
        <v>122</v>
      </c>
      <c r="B31" s="169"/>
      <c r="C31" s="169"/>
      <c r="D31" s="169"/>
      <c r="E31" s="169"/>
    </row>
    <row r="32" spans="1:5" x14ac:dyDescent="0.25">
      <c r="A32" s="169" t="s">
        <v>234</v>
      </c>
      <c r="B32" s="169"/>
      <c r="C32" s="169"/>
      <c r="D32" s="169"/>
      <c r="E32" s="169"/>
    </row>
    <row r="33" spans="1:1" x14ac:dyDescent="0.25">
      <c r="A33" t="s">
        <v>236</v>
      </c>
    </row>
  </sheetData>
  <mergeCells count="4">
    <mergeCell ref="B21:C21"/>
    <mergeCell ref="D21:E21"/>
    <mergeCell ref="A31:E31"/>
    <mergeCell ref="A32:E32"/>
  </mergeCells>
  <hyperlinks>
    <hyperlink ref="A1" location="'Intro and Contents'!A1" display="RETURN TO CONTENTS PAGE" xr:uid="{221146A6-3339-4DA5-8BF8-25049EA8D744}"/>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23A7-0379-46CD-B4FD-04BC68E48202}">
  <dimension ref="A1:E37"/>
  <sheetViews>
    <sheetView showGridLines="0" workbookViewId="0">
      <selection activeCell="A3" sqref="A3"/>
    </sheetView>
  </sheetViews>
  <sheetFormatPr defaultRowHeight="15" x14ac:dyDescent="0.25"/>
  <cols>
    <col min="1" max="1" width="67.85546875" bestFit="1" customWidth="1"/>
  </cols>
  <sheetData>
    <row r="1" spans="1:3" x14ac:dyDescent="0.25">
      <c r="A1" s="50" t="s">
        <v>243</v>
      </c>
    </row>
    <row r="2" spans="1:3" x14ac:dyDescent="0.25">
      <c r="A2" s="50"/>
    </row>
    <row r="3" spans="1:3" ht="18.75" x14ac:dyDescent="0.3">
      <c r="A3" s="3" t="s">
        <v>258</v>
      </c>
    </row>
    <row r="4" spans="1:3" x14ac:dyDescent="0.25">
      <c r="A4" t="s">
        <v>257</v>
      </c>
    </row>
    <row r="5" spans="1:3" x14ac:dyDescent="0.25">
      <c r="A5" s="1"/>
    </row>
    <row r="7" spans="1:3" x14ac:dyDescent="0.25">
      <c r="B7" s="1"/>
      <c r="C7" s="1"/>
    </row>
    <row r="8" spans="1:3" x14ac:dyDescent="0.25">
      <c r="A8" s="55"/>
      <c r="B8" s="115"/>
      <c r="C8" s="115"/>
    </row>
    <row r="9" spans="1:3" x14ac:dyDescent="0.25">
      <c r="A9" s="10"/>
      <c r="B9" s="117"/>
      <c r="C9" s="117"/>
    </row>
    <row r="11" spans="1:3" x14ac:dyDescent="0.25">
      <c r="A11" s="1"/>
    </row>
    <row r="13" spans="1:3" x14ac:dyDescent="0.25">
      <c r="B13" s="1"/>
      <c r="C13" s="1"/>
    </row>
    <row r="14" spans="1:3" x14ac:dyDescent="0.25">
      <c r="A14" s="55"/>
      <c r="B14" s="115"/>
      <c r="C14" s="115"/>
    </row>
    <row r="15" spans="1:3" x14ac:dyDescent="0.25">
      <c r="A15" s="12"/>
      <c r="B15" s="116"/>
      <c r="C15" s="116"/>
    </row>
    <row r="16" spans="1:3" x14ac:dyDescent="0.25">
      <c r="A16" s="12"/>
      <c r="B16" s="116"/>
      <c r="C16" s="116"/>
    </row>
    <row r="17" spans="1:3" x14ac:dyDescent="0.25">
      <c r="A17" s="12"/>
      <c r="B17" s="116"/>
      <c r="C17" s="116"/>
    </row>
    <row r="18" spans="1:3" x14ac:dyDescent="0.25">
      <c r="A18" s="10"/>
      <c r="B18" s="117"/>
      <c r="C18" s="117"/>
    </row>
    <row r="20" spans="1:3" x14ac:dyDescent="0.25">
      <c r="A20" s="1"/>
    </row>
    <row r="22" spans="1:3" x14ac:dyDescent="0.25">
      <c r="B22" s="1"/>
      <c r="C22" s="1"/>
    </row>
    <row r="23" spans="1:3" x14ac:dyDescent="0.25">
      <c r="A23" s="55"/>
      <c r="B23" s="115"/>
      <c r="C23" s="115"/>
    </row>
    <row r="24" spans="1:3" x14ac:dyDescent="0.25">
      <c r="A24" s="12"/>
      <c r="B24" s="116"/>
      <c r="C24" s="116"/>
    </row>
    <row r="25" spans="1:3" x14ac:dyDescent="0.25">
      <c r="A25" s="12"/>
      <c r="B25" s="116"/>
      <c r="C25" s="116"/>
    </row>
    <row r="26" spans="1:3" x14ac:dyDescent="0.25">
      <c r="A26" s="12"/>
      <c r="B26" s="116"/>
      <c r="C26" s="116"/>
    </row>
    <row r="27" spans="1:3" x14ac:dyDescent="0.25">
      <c r="A27" s="12"/>
      <c r="B27" s="116"/>
      <c r="C27" s="116"/>
    </row>
    <row r="28" spans="1:3" x14ac:dyDescent="0.25">
      <c r="A28" s="12"/>
      <c r="B28" s="116"/>
      <c r="C28" s="116"/>
    </row>
    <row r="29" spans="1:3" x14ac:dyDescent="0.25">
      <c r="A29" s="12"/>
      <c r="B29" s="116"/>
      <c r="C29" s="116"/>
    </row>
    <row r="30" spans="1:3" x14ac:dyDescent="0.25">
      <c r="A30" s="12"/>
      <c r="B30" s="116"/>
      <c r="C30" s="116"/>
    </row>
    <row r="31" spans="1:3" x14ac:dyDescent="0.25">
      <c r="A31" s="12"/>
      <c r="B31" s="116"/>
      <c r="C31" s="116"/>
    </row>
    <row r="32" spans="1:3" x14ac:dyDescent="0.25">
      <c r="A32" s="12"/>
      <c r="B32" s="116"/>
      <c r="C32" s="116"/>
    </row>
    <row r="33" spans="1:5" x14ac:dyDescent="0.25">
      <c r="A33" s="12"/>
      <c r="B33" s="116"/>
      <c r="C33" s="116"/>
    </row>
    <row r="34" spans="1:5" x14ac:dyDescent="0.25">
      <c r="A34" s="10"/>
      <c r="B34" s="117"/>
      <c r="C34" s="117"/>
    </row>
    <row r="36" spans="1:5" x14ac:dyDescent="0.25">
      <c r="A36" s="1"/>
    </row>
    <row r="37" spans="1:5" x14ac:dyDescent="0.25">
      <c r="A37" s="169"/>
      <c r="B37" s="169"/>
      <c r="C37" s="169"/>
      <c r="D37" s="169"/>
      <c r="E37" s="169"/>
    </row>
  </sheetData>
  <mergeCells count="1">
    <mergeCell ref="A37:E37"/>
  </mergeCells>
  <hyperlinks>
    <hyperlink ref="A1" location="'Intro and Contents'!A1" display="RETURN TO CONTENTS PAGE" xr:uid="{D82AA92F-A198-4709-BCA1-4940A2DEC7A0}"/>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B04EC-A4F2-4281-82A1-7EAA12EDD700}">
  <dimension ref="A1:Q31"/>
  <sheetViews>
    <sheetView showGridLines="0" workbookViewId="0">
      <selection activeCell="A3" sqref="A3"/>
    </sheetView>
  </sheetViews>
  <sheetFormatPr defaultRowHeight="15" x14ac:dyDescent="0.25"/>
  <cols>
    <col min="1" max="1" width="26.140625" customWidth="1"/>
    <col min="2" max="2" width="9.5703125" customWidth="1"/>
    <col min="3" max="3" width="21.85546875" bestFit="1" customWidth="1"/>
    <col min="4" max="4" width="27.5703125" bestFit="1" customWidth="1"/>
    <col min="5" max="5" width="10.7109375" bestFit="1" customWidth="1"/>
    <col min="6" max="6" width="10.5703125" bestFit="1" customWidth="1"/>
    <col min="7" max="7" width="17.5703125" bestFit="1" customWidth="1"/>
    <col min="10" max="10" width="11.5703125" bestFit="1" customWidth="1"/>
    <col min="12" max="12" width="10.5703125" bestFit="1" customWidth="1"/>
    <col min="13" max="17" width="9.5703125" bestFit="1" customWidth="1"/>
  </cols>
  <sheetData>
    <row r="1" spans="1:17" x14ac:dyDescent="0.25">
      <c r="A1" s="50" t="s">
        <v>243</v>
      </c>
    </row>
    <row r="2" spans="1:17" x14ac:dyDescent="0.25">
      <c r="A2" s="50"/>
    </row>
    <row r="3" spans="1:17" ht="18.75" x14ac:dyDescent="0.3">
      <c r="A3" s="3" t="s">
        <v>38</v>
      </c>
    </row>
    <row r="4" spans="1:17" x14ac:dyDescent="0.25">
      <c r="A4" t="s">
        <v>0</v>
      </c>
    </row>
    <row r="6" spans="1:17" x14ac:dyDescent="0.25">
      <c r="A6" s="10"/>
      <c r="B6" s="23">
        <v>2020</v>
      </c>
      <c r="C6" s="23" t="s">
        <v>20</v>
      </c>
      <c r="D6" s="23" t="s">
        <v>30</v>
      </c>
      <c r="E6" s="10"/>
      <c r="F6" s="10"/>
      <c r="G6" s="10"/>
    </row>
    <row r="7" spans="1:17" x14ac:dyDescent="0.25">
      <c r="A7" s="1" t="s">
        <v>23</v>
      </c>
      <c r="M7" s="4"/>
      <c r="N7" s="4"/>
      <c r="O7" s="4"/>
      <c r="P7" s="4"/>
      <c r="Q7" s="4"/>
    </row>
    <row r="8" spans="1:17" x14ac:dyDescent="0.25">
      <c r="A8" t="s">
        <v>1</v>
      </c>
      <c r="B8">
        <v>0.59</v>
      </c>
      <c r="C8">
        <v>0.54</v>
      </c>
      <c r="D8" s="8">
        <v>0.11924920792934185</v>
      </c>
      <c r="L8" s="4"/>
      <c r="M8" s="4"/>
      <c r="N8" s="4"/>
      <c r="O8" s="4"/>
      <c r="P8" s="4"/>
      <c r="Q8" s="4"/>
    </row>
    <row r="9" spans="1:17" x14ac:dyDescent="0.25">
      <c r="A9" t="s">
        <v>2</v>
      </c>
      <c r="B9">
        <v>0.72</v>
      </c>
      <c r="C9">
        <v>0.43</v>
      </c>
      <c r="D9" s="8">
        <v>9.5048654911920952E-2</v>
      </c>
      <c r="L9" s="4"/>
      <c r="M9" s="4"/>
      <c r="N9" s="4"/>
      <c r="O9" s="4"/>
      <c r="P9" s="4"/>
      <c r="Q9" s="4"/>
    </row>
    <row r="10" spans="1:17" x14ac:dyDescent="0.25">
      <c r="A10" s="10" t="s">
        <v>3</v>
      </c>
      <c r="B10" s="10">
        <v>0.33</v>
      </c>
      <c r="C10" s="10">
        <v>0.36</v>
      </c>
      <c r="D10" s="11">
        <v>7.8104025804178662E-2</v>
      </c>
      <c r="E10" s="10"/>
      <c r="F10" s="10"/>
      <c r="G10" s="10"/>
      <c r="J10" s="6"/>
      <c r="L10" s="4"/>
      <c r="M10" s="4"/>
      <c r="N10" s="4"/>
      <c r="O10" s="4"/>
      <c r="P10" s="4"/>
      <c r="Q10" s="4"/>
    </row>
    <row r="11" spans="1:17" ht="15.75" thickBot="1" x14ac:dyDescent="0.3">
      <c r="A11" s="24" t="s">
        <v>22</v>
      </c>
      <c r="B11" s="24">
        <v>3.22</v>
      </c>
      <c r="C11" s="24">
        <v>3.22</v>
      </c>
      <c r="D11" s="25">
        <v>0.70759811135455808</v>
      </c>
      <c r="E11" s="24"/>
      <c r="F11" s="24"/>
      <c r="G11" s="24"/>
      <c r="J11" s="6"/>
      <c r="L11" s="4"/>
      <c r="M11" s="4"/>
      <c r="N11" s="4"/>
      <c r="O11" s="4"/>
      <c r="P11" s="4"/>
      <c r="Q11" s="4"/>
    </row>
    <row r="12" spans="1:17" ht="15.75" thickTop="1" x14ac:dyDescent="0.25">
      <c r="A12" s="1" t="s">
        <v>5</v>
      </c>
      <c r="D12" s="8"/>
      <c r="L12" s="4"/>
      <c r="M12" s="4"/>
      <c r="N12" s="4"/>
      <c r="O12" s="4"/>
      <c r="P12" s="4"/>
      <c r="Q12" s="4"/>
    </row>
    <row r="13" spans="1:17" x14ac:dyDescent="0.25">
      <c r="A13" t="s">
        <v>12</v>
      </c>
      <c r="B13">
        <v>3.65</v>
      </c>
      <c r="C13">
        <v>3.33</v>
      </c>
      <c r="D13" s="8">
        <v>0.73237356237968076</v>
      </c>
      <c r="E13" s="4"/>
      <c r="J13" s="4"/>
      <c r="L13" s="4"/>
      <c r="M13" s="4"/>
      <c r="N13" s="4"/>
      <c r="O13" s="4"/>
      <c r="P13" s="4"/>
      <c r="Q13" s="4"/>
    </row>
    <row r="14" spans="1:17" x14ac:dyDescent="0.25">
      <c r="A14" t="s">
        <v>13</v>
      </c>
      <c r="B14">
        <v>0.46</v>
      </c>
      <c r="C14">
        <v>0.44</v>
      </c>
      <c r="D14" s="8">
        <v>9.7103469869880485E-2</v>
      </c>
      <c r="E14" s="4"/>
      <c r="L14" s="4"/>
    </row>
    <row r="15" spans="1:17" x14ac:dyDescent="0.25">
      <c r="A15" t="s">
        <v>14</v>
      </c>
      <c r="B15">
        <v>0.51</v>
      </c>
      <c r="C15">
        <v>0.39</v>
      </c>
      <c r="D15" s="8">
        <v>8.5814253525622053E-2</v>
      </c>
      <c r="E15" s="4"/>
    </row>
    <row r="16" spans="1:17" x14ac:dyDescent="0.25">
      <c r="A16" t="s">
        <v>15</v>
      </c>
      <c r="B16">
        <v>0.3</v>
      </c>
      <c r="C16">
        <v>0.3</v>
      </c>
      <c r="D16" s="8">
        <v>6.6347243171293771E-2</v>
      </c>
      <c r="E16" s="4"/>
    </row>
    <row r="17" spans="1:7" x14ac:dyDescent="0.25">
      <c r="A17" t="s">
        <v>16</v>
      </c>
      <c r="B17">
        <v>0.03</v>
      </c>
      <c r="C17">
        <v>0.08</v>
      </c>
      <c r="D17" s="8">
        <v>1.7390925063830043E-2</v>
      </c>
      <c r="E17" s="4"/>
    </row>
    <row r="18" spans="1:7" ht="15.75" thickBot="1" x14ac:dyDescent="0.3">
      <c r="A18" s="18" t="s">
        <v>17</v>
      </c>
      <c r="B18" s="18">
        <v>0.02</v>
      </c>
      <c r="C18" s="19">
        <v>4.4131999999999999E-3</v>
      </c>
      <c r="D18" s="20">
        <v>9.7054598969273766E-4</v>
      </c>
      <c r="E18" s="19"/>
      <c r="F18" s="18"/>
      <c r="G18" s="18"/>
    </row>
    <row r="19" spans="1:7" ht="16.5" thickTop="1" thickBot="1" x14ac:dyDescent="0.3">
      <c r="A19" s="26" t="s">
        <v>21</v>
      </c>
      <c r="B19" s="27">
        <v>4.96</v>
      </c>
      <c r="C19" s="28">
        <v>4.55</v>
      </c>
      <c r="D19" s="29"/>
      <c r="E19" s="30"/>
      <c r="F19" s="29"/>
      <c r="G19" s="29"/>
    </row>
    <row r="20" spans="1:7" x14ac:dyDescent="0.25">
      <c r="A20" s="12"/>
      <c r="B20" s="13"/>
      <c r="C20" s="14"/>
      <c r="E20" s="4"/>
    </row>
    <row r="21" spans="1:7" x14ac:dyDescent="0.25">
      <c r="A21" s="1" t="s">
        <v>6</v>
      </c>
      <c r="B21" s="1">
        <v>2016</v>
      </c>
      <c r="C21" s="1">
        <v>2017</v>
      </c>
      <c r="D21" s="1">
        <v>2018</v>
      </c>
      <c r="E21" s="1">
        <v>2019</v>
      </c>
      <c r="F21" s="1">
        <v>2020</v>
      </c>
      <c r="G21" s="1" t="s">
        <v>18</v>
      </c>
    </row>
    <row r="22" spans="1:7" x14ac:dyDescent="0.25">
      <c r="A22" t="s">
        <v>11</v>
      </c>
      <c r="B22" s="4">
        <v>4.5070129800000008E-3</v>
      </c>
      <c r="C22" s="4">
        <v>4.5138372600000004E-3</v>
      </c>
      <c r="D22" s="4">
        <v>1.409256E-5</v>
      </c>
      <c r="E22" s="4">
        <v>1.1892540000000001E-5</v>
      </c>
      <c r="F22" s="4">
        <v>7.2349800000000005E-6</v>
      </c>
      <c r="G22" s="15">
        <f>(F22-B22)/B22</f>
        <v>-0.99839472838616061</v>
      </c>
    </row>
    <row r="23" spans="1:7" x14ac:dyDescent="0.25">
      <c r="A23" t="s">
        <v>10</v>
      </c>
      <c r="B23" s="4">
        <v>0.62309303534099991</v>
      </c>
      <c r="C23" s="4">
        <v>0.66981581313200056</v>
      </c>
      <c r="D23" s="4">
        <v>0.75644364180000034</v>
      </c>
      <c r="E23" s="4">
        <v>0.85620751647199933</v>
      </c>
      <c r="F23" s="4">
        <v>0.66023586909500021</v>
      </c>
      <c r="G23" s="15">
        <f t="shared" ref="G23:G26" si="0">(F23-B23)/B23</f>
        <v>5.9610413930679146E-2</v>
      </c>
    </row>
    <row r="24" spans="1:7" x14ac:dyDescent="0.25">
      <c r="A24" t="s">
        <v>9</v>
      </c>
      <c r="B24" s="4">
        <v>0.82901828207900008</v>
      </c>
      <c r="C24" s="4">
        <v>1.1142356723980005</v>
      </c>
      <c r="D24" s="4">
        <v>1.2038129488599993</v>
      </c>
      <c r="E24" s="4">
        <v>1.1848435805730004</v>
      </c>
      <c r="F24" s="4">
        <v>1.3918696671409991</v>
      </c>
      <c r="G24" s="15">
        <f t="shared" si="0"/>
        <v>0.67893724086577256</v>
      </c>
    </row>
    <row r="25" spans="1:7" x14ac:dyDescent="0.25">
      <c r="A25" t="s">
        <v>8</v>
      </c>
      <c r="B25" s="4">
        <v>1.7334562461080001</v>
      </c>
      <c r="C25" s="4">
        <v>1.5261023564499998</v>
      </c>
      <c r="D25" s="4">
        <v>1.2883288365389998</v>
      </c>
      <c r="E25" s="4">
        <v>1.0047013972630001</v>
      </c>
      <c r="F25" s="4">
        <v>1.0929803747869993</v>
      </c>
      <c r="G25" s="15">
        <f t="shared" si="0"/>
        <v>-0.36947911016445523</v>
      </c>
    </row>
    <row r="26" spans="1:7" x14ac:dyDescent="0.25">
      <c r="A26" s="10" t="s">
        <v>7</v>
      </c>
      <c r="B26" s="5">
        <v>0.81743127042300023</v>
      </c>
      <c r="C26" s="5">
        <v>0.94985255011000003</v>
      </c>
      <c r="D26" s="5">
        <v>1.5265420007459995</v>
      </c>
      <c r="E26" s="5">
        <v>1.6792325816289999</v>
      </c>
      <c r="F26" s="5">
        <v>1.8183985423710001</v>
      </c>
      <c r="G26" s="17">
        <f t="shared" si="0"/>
        <v>1.2245277470606482</v>
      </c>
    </row>
    <row r="28" spans="1:7" x14ac:dyDescent="0.25">
      <c r="A28" s="1" t="s">
        <v>19</v>
      </c>
    </row>
    <row r="29" spans="1:7" x14ac:dyDescent="0.25">
      <c r="A29" t="s">
        <v>25</v>
      </c>
    </row>
    <row r="30" spans="1:7" x14ac:dyDescent="0.25">
      <c r="A30" t="s">
        <v>24</v>
      </c>
    </row>
    <row r="31" spans="1:7" x14ac:dyDescent="0.25">
      <c r="A31" t="s">
        <v>122</v>
      </c>
    </row>
  </sheetData>
  <hyperlinks>
    <hyperlink ref="A1" location="'Intro and Contents'!A1" display="RETURN TO CONTENTS PAGE" xr:uid="{F61C1B80-DE2C-413C-B8C5-0F0C3711AB36}"/>
  </hyperlink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22BB5-6B31-48D1-8576-C3FAFF304800}">
  <dimension ref="A1:M24"/>
  <sheetViews>
    <sheetView showGridLines="0" workbookViewId="0">
      <selection activeCell="A3" sqref="A3"/>
    </sheetView>
  </sheetViews>
  <sheetFormatPr defaultRowHeight="15" x14ac:dyDescent="0.25"/>
  <cols>
    <col min="1" max="1" width="24.85546875" bestFit="1" customWidth="1"/>
    <col min="3" max="3" width="21.85546875" bestFit="1" customWidth="1"/>
    <col min="4" max="4" width="28" bestFit="1" customWidth="1"/>
  </cols>
  <sheetData>
    <row r="1" spans="1:12" x14ac:dyDescent="0.25">
      <c r="A1" s="50" t="s">
        <v>243</v>
      </c>
    </row>
    <row r="2" spans="1:12" x14ac:dyDescent="0.25">
      <c r="A2" s="50"/>
    </row>
    <row r="3" spans="1:12" ht="18.75" x14ac:dyDescent="0.3">
      <c r="A3" s="3" t="s">
        <v>39</v>
      </c>
    </row>
    <row r="4" spans="1:12" x14ac:dyDescent="0.25">
      <c r="A4" t="s">
        <v>0</v>
      </c>
    </row>
    <row r="6" spans="1:12" x14ac:dyDescent="0.25">
      <c r="A6" s="10"/>
      <c r="B6" s="23">
        <v>2020</v>
      </c>
      <c r="C6" s="23" t="s">
        <v>20</v>
      </c>
      <c r="D6" s="23" t="s">
        <v>30</v>
      </c>
      <c r="E6" s="10"/>
      <c r="F6" s="10"/>
      <c r="G6" s="10"/>
    </row>
    <row r="7" spans="1:12" x14ac:dyDescent="0.25">
      <c r="A7" s="1" t="s">
        <v>23</v>
      </c>
    </row>
    <row r="8" spans="1:12" x14ac:dyDescent="0.25">
      <c r="A8" t="s">
        <v>1</v>
      </c>
      <c r="B8">
        <v>4.91</v>
      </c>
      <c r="C8">
        <v>4.43</v>
      </c>
      <c r="D8" s="8">
        <v>0.7041351932600397</v>
      </c>
      <c r="L8" s="4"/>
    </row>
    <row r="9" spans="1:12" x14ac:dyDescent="0.25">
      <c r="A9" t="s">
        <v>26</v>
      </c>
      <c r="B9">
        <v>0.54</v>
      </c>
      <c r="C9">
        <v>0.55000000000000004</v>
      </c>
      <c r="D9" s="8">
        <v>8.6670702322161938E-2</v>
      </c>
      <c r="L9" s="4"/>
    </row>
    <row r="10" spans="1:12" x14ac:dyDescent="0.25">
      <c r="A10" s="10" t="s">
        <v>27</v>
      </c>
      <c r="B10" s="10">
        <v>0.41</v>
      </c>
      <c r="C10" s="10">
        <v>0.42</v>
      </c>
      <c r="D10" s="11">
        <v>6.6669092161018212E-2</v>
      </c>
      <c r="E10" s="10"/>
      <c r="F10" s="10"/>
      <c r="G10" s="10"/>
      <c r="L10" s="4"/>
    </row>
    <row r="11" spans="1:12" ht="15.75" thickBot="1" x14ac:dyDescent="0.3">
      <c r="A11" s="24" t="s">
        <v>22</v>
      </c>
      <c r="B11" s="24">
        <v>0.55000000000000004</v>
      </c>
      <c r="C11" s="24">
        <v>0.9</v>
      </c>
      <c r="D11" s="25">
        <v>0.14252501225678024</v>
      </c>
      <c r="E11" s="24"/>
      <c r="F11" s="24"/>
      <c r="G11" s="24"/>
      <c r="L11" s="4"/>
    </row>
    <row r="12" spans="1:12" ht="15.75" thickTop="1" x14ac:dyDescent="0.25">
      <c r="A12" s="1" t="s">
        <v>5</v>
      </c>
      <c r="D12" s="8"/>
      <c r="L12" s="4"/>
    </row>
    <row r="13" spans="1:12" x14ac:dyDescent="0.25">
      <c r="A13" t="s">
        <v>12</v>
      </c>
      <c r="B13">
        <v>1.54</v>
      </c>
      <c r="C13">
        <v>1.83</v>
      </c>
      <c r="D13" s="8">
        <v>0.29109235088559715</v>
      </c>
      <c r="E13" s="4"/>
      <c r="L13" s="4"/>
    </row>
    <row r="14" spans="1:12" x14ac:dyDescent="0.25">
      <c r="A14" t="s">
        <v>13</v>
      </c>
      <c r="B14">
        <v>0.37</v>
      </c>
      <c r="C14">
        <v>0.49</v>
      </c>
      <c r="D14" s="8">
        <v>7.8467074489330269E-2</v>
      </c>
      <c r="E14" s="4"/>
    </row>
    <row r="15" spans="1:12" x14ac:dyDescent="0.25">
      <c r="A15" t="s">
        <v>14</v>
      </c>
      <c r="B15">
        <v>1.56</v>
      </c>
      <c r="C15">
        <v>1.45</v>
      </c>
      <c r="D15" s="8">
        <v>0.23093206632376928</v>
      </c>
      <c r="E15" s="4"/>
    </row>
    <row r="16" spans="1:12" x14ac:dyDescent="0.25">
      <c r="A16" t="s">
        <v>15</v>
      </c>
      <c r="B16">
        <v>0.42</v>
      </c>
      <c r="C16">
        <v>0.2</v>
      </c>
      <c r="D16" s="8">
        <v>3.1929732574925339E-2</v>
      </c>
      <c r="E16" s="4"/>
    </row>
    <row r="17" spans="1:13" x14ac:dyDescent="0.25">
      <c r="A17" t="s">
        <v>16</v>
      </c>
      <c r="B17">
        <v>2.54</v>
      </c>
      <c r="C17">
        <v>2.31</v>
      </c>
      <c r="D17" s="8">
        <v>0.36757877572637809</v>
      </c>
      <c r="E17" s="4"/>
      <c r="M17" s="4"/>
    </row>
    <row r="18" spans="1:13" ht="15.75" thickBot="1" x14ac:dyDescent="0.3">
      <c r="A18" s="18" t="s">
        <v>17</v>
      </c>
      <c r="B18" s="18">
        <v>0</v>
      </c>
      <c r="C18" s="19">
        <v>0</v>
      </c>
      <c r="D18" s="20">
        <v>0</v>
      </c>
      <c r="E18" s="19"/>
      <c r="F18" s="18"/>
      <c r="G18" s="18"/>
      <c r="M18" s="4"/>
    </row>
    <row r="19" spans="1:13" ht="16.5" thickTop="1" thickBot="1" x14ac:dyDescent="0.3">
      <c r="A19" s="26" t="s">
        <v>21</v>
      </c>
      <c r="B19" s="27">
        <v>6.41</v>
      </c>
      <c r="C19" s="28">
        <v>6.3</v>
      </c>
      <c r="D19" s="29"/>
      <c r="E19" s="30"/>
      <c r="F19" s="29"/>
      <c r="G19" s="29"/>
      <c r="M19" s="4"/>
    </row>
    <row r="20" spans="1:13" x14ac:dyDescent="0.25">
      <c r="M20" s="4"/>
    </row>
    <row r="21" spans="1:13" x14ac:dyDescent="0.25">
      <c r="A21" s="1" t="s">
        <v>19</v>
      </c>
      <c r="M21" s="4"/>
    </row>
    <row r="22" spans="1:13" x14ac:dyDescent="0.25">
      <c r="A22" t="s">
        <v>25</v>
      </c>
      <c r="M22" s="4"/>
    </row>
    <row r="23" spans="1:13" x14ac:dyDescent="0.25">
      <c r="A23" t="s">
        <v>24</v>
      </c>
    </row>
    <row r="24" spans="1:13" x14ac:dyDescent="0.25">
      <c r="A24" t="s">
        <v>122</v>
      </c>
    </row>
  </sheetData>
  <hyperlinks>
    <hyperlink ref="A1" location="'Intro and Contents'!A1" display="RETURN TO CONTENTS PAGE" xr:uid="{26FC33CE-E991-4028-A4AB-E9BB4A3702A6}"/>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2811-E7F3-404B-87DA-42B27E448BC2}">
  <dimension ref="A1:S25"/>
  <sheetViews>
    <sheetView showGridLines="0" workbookViewId="0">
      <selection activeCell="A3" sqref="A3"/>
    </sheetView>
  </sheetViews>
  <sheetFormatPr defaultRowHeight="15" x14ac:dyDescent="0.25"/>
  <cols>
    <col min="1" max="1" width="37" customWidth="1"/>
    <col min="2" max="6" width="11.140625" bestFit="1" customWidth="1"/>
    <col min="10" max="11" width="10.5703125" bestFit="1" customWidth="1"/>
    <col min="12" max="14" width="11.5703125" bestFit="1" customWidth="1"/>
  </cols>
  <sheetData>
    <row r="1" spans="1:19" x14ac:dyDescent="0.25">
      <c r="A1" s="50" t="s">
        <v>243</v>
      </c>
    </row>
    <row r="2" spans="1:19" x14ac:dyDescent="0.25">
      <c r="A2" s="50"/>
    </row>
    <row r="3" spans="1:19" ht="18.75" x14ac:dyDescent="0.3">
      <c r="A3" s="3" t="s">
        <v>52</v>
      </c>
    </row>
    <row r="4" spans="1:19" x14ac:dyDescent="0.25">
      <c r="K4" s="36"/>
      <c r="L4" s="36"/>
      <c r="M4" s="36"/>
      <c r="N4" s="36"/>
      <c r="O4" s="36"/>
      <c r="P4" s="36"/>
      <c r="Q4" s="36"/>
      <c r="R4" s="36"/>
      <c r="S4" s="36"/>
    </row>
    <row r="5" spans="1:19" x14ac:dyDescent="0.25">
      <c r="B5" s="35" t="s">
        <v>43</v>
      </c>
      <c r="C5" s="35" t="s">
        <v>44</v>
      </c>
      <c r="D5" s="35" t="s">
        <v>45</v>
      </c>
      <c r="E5" s="35" t="s">
        <v>46</v>
      </c>
      <c r="F5" s="35" t="s">
        <v>47</v>
      </c>
      <c r="K5" s="36"/>
      <c r="L5" s="36"/>
      <c r="M5" s="36"/>
      <c r="N5" s="36"/>
      <c r="O5" s="36"/>
      <c r="P5" s="36"/>
      <c r="Q5" s="36"/>
      <c r="R5" s="36"/>
      <c r="S5" s="36"/>
    </row>
    <row r="6" spans="1:19" x14ac:dyDescent="0.25">
      <c r="A6" t="s">
        <v>1</v>
      </c>
      <c r="B6" s="8">
        <v>0.52370000000000005</v>
      </c>
      <c r="C6" s="8">
        <v>0.54990000000000006</v>
      </c>
      <c r="D6" s="8">
        <v>0.55269999999999997</v>
      </c>
      <c r="E6" s="8">
        <v>0.56000000000000005</v>
      </c>
      <c r="F6" s="8">
        <v>0.55600000000000005</v>
      </c>
      <c r="K6" s="37"/>
      <c r="L6" s="37"/>
      <c r="M6" s="37"/>
      <c r="N6" s="37"/>
      <c r="O6" s="37"/>
      <c r="P6" s="37"/>
      <c r="Q6" s="36"/>
      <c r="R6" s="36"/>
      <c r="S6" s="36"/>
    </row>
    <row r="7" spans="1:19" x14ac:dyDescent="0.25">
      <c r="A7" t="s">
        <v>40</v>
      </c>
      <c r="B7" s="8">
        <v>7.6799999999999993E-2</v>
      </c>
      <c r="C7" s="8">
        <v>7.6300000000000007E-2</v>
      </c>
      <c r="D7" s="8">
        <v>7.5999999999999998E-2</v>
      </c>
      <c r="E7" s="8">
        <v>8.1600000000000006E-2</v>
      </c>
      <c r="F7" s="8">
        <v>8.8300000000000003E-2</v>
      </c>
      <c r="K7" s="37"/>
      <c r="L7" s="37"/>
      <c r="M7" s="37"/>
      <c r="N7" s="37"/>
      <c r="O7" s="37"/>
      <c r="P7" s="37"/>
      <c r="Q7" s="36"/>
      <c r="R7" s="36"/>
      <c r="S7" s="36"/>
    </row>
    <row r="8" spans="1:19" x14ac:dyDescent="0.25">
      <c r="A8" t="s">
        <v>26</v>
      </c>
      <c r="B8" s="8">
        <v>9.5600000000000004E-2</v>
      </c>
      <c r="C8" s="8">
        <v>9.5899999999999999E-2</v>
      </c>
      <c r="D8" s="8">
        <v>9.01E-2</v>
      </c>
      <c r="E8" s="8">
        <v>8.14E-2</v>
      </c>
      <c r="F8" s="8">
        <v>7.4200000000000002E-2</v>
      </c>
      <c r="K8" s="37"/>
      <c r="L8" s="37"/>
      <c r="M8" s="37"/>
      <c r="N8" s="37"/>
      <c r="O8" s="37"/>
      <c r="P8" s="37"/>
      <c r="Q8" s="36"/>
      <c r="R8" s="36"/>
      <c r="S8" s="36"/>
    </row>
    <row r="9" spans="1:19" x14ac:dyDescent="0.25">
      <c r="A9" t="s">
        <v>27</v>
      </c>
      <c r="B9" s="8">
        <v>6.5199999999999994E-2</v>
      </c>
      <c r="C9" s="8">
        <v>5.0700000000000002E-2</v>
      </c>
      <c r="D9" s="8">
        <v>4.7600000000000003E-2</v>
      </c>
      <c r="E9" s="8">
        <v>4.4600000000000001E-2</v>
      </c>
      <c r="F9" s="8">
        <v>4.6399999999999997E-2</v>
      </c>
      <c r="K9" s="37"/>
      <c r="L9" s="37"/>
      <c r="M9" s="37"/>
      <c r="N9" s="37"/>
      <c r="O9" s="37"/>
      <c r="P9" s="37"/>
      <c r="Q9" s="36"/>
      <c r="R9" s="36"/>
      <c r="S9" s="36"/>
    </row>
    <row r="10" spans="1:19" x14ac:dyDescent="0.25">
      <c r="A10" t="s">
        <v>41</v>
      </c>
      <c r="B10" s="8">
        <v>4.3999999999999997E-2</v>
      </c>
      <c r="C10" s="8">
        <v>4.2700000000000002E-2</v>
      </c>
      <c r="D10" s="8">
        <v>4.4299999999999999E-2</v>
      </c>
      <c r="E10" s="8">
        <v>4.36E-2</v>
      </c>
      <c r="F10" s="8">
        <v>4.5499999999999999E-2</v>
      </c>
      <c r="K10" s="37"/>
      <c r="L10" s="37"/>
      <c r="M10" s="37"/>
      <c r="N10" s="37"/>
      <c r="O10" s="37"/>
      <c r="P10" s="37"/>
      <c r="Q10" s="36"/>
      <c r="R10" s="36"/>
      <c r="S10" s="36"/>
    </row>
    <row r="11" spans="1:19" x14ac:dyDescent="0.25">
      <c r="A11" s="10" t="s">
        <v>42</v>
      </c>
      <c r="B11" s="11">
        <v>3.73E-2</v>
      </c>
      <c r="C11" s="11">
        <v>3.4500000000000003E-2</v>
      </c>
      <c r="D11" s="11">
        <v>3.1300000000000001E-2</v>
      </c>
      <c r="E11" s="11">
        <v>3.4799999999999998E-2</v>
      </c>
      <c r="F11" s="11">
        <v>3.1899999999999998E-2</v>
      </c>
      <c r="K11" s="37"/>
      <c r="L11" s="37"/>
      <c r="M11" s="37"/>
      <c r="N11" s="37"/>
      <c r="O11" s="37"/>
      <c r="P11" s="37"/>
      <c r="Q11" s="36"/>
      <c r="R11" s="36"/>
      <c r="S11" s="36"/>
    </row>
    <row r="12" spans="1:19" ht="15.75" thickBot="1" x14ac:dyDescent="0.3">
      <c r="A12" s="24" t="s">
        <v>22</v>
      </c>
      <c r="B12" s="25">
        <v>0.15720000000000001</v>
      </c>
      <c r="C12" s="25">
        <v>0.15</v>
      </c>
      <c r="D12" s="25">
        <v>0.15790000000000001</v>
      </c>
      <c r="E12" s="25">
        <v>0.154</v>
      </c>
      <c r="F12" s="25">
        <v>0.15770000000000001</v>
      </c>
      <c r="K12" s="36"/>
      <c r="L12" s="36"/>
      <c r="M12" s="36"/>
      <c r="N12" s="36"/>
      <c r="O12" s="36"/>
      <c r="P12" s="36"/>
      <c r="Q12" s="36"/>
      <c r="R12" s="36"/>
      <c r="S12" s="36"/>
    </row>
    <row r="13" spans="1:19" ht="15.75" thickTop="1" x14ac:dyDescent="0.25">
      <c r="A13" s="12"/>
      <c r="B13" s="14"/>
      <c r="C13" s="14"/>
      <c r="D13" s="14"/>
      <c r="E13" s="14"/>
      <c r="F13" s="14"/>
      <c r="K13" s="36"/>
      <c r="L13" s="36"/>
      <c r="M13" s="36"/>
      <c r="N13" s="36"/>
      <c r="O13" s="36"/>
      <c r="P13" s="36"/>
      <c r="Q13" s="36"/>
      <c r="R13" s="36"/>
      <c r="S13" s="36"/>
    </row>
    <row r="14" spans="1:19" x14ac:dyDescent="0.25">
      <c r="B14" s="44">
        <v>2016</v>
      </c>
      <c r="C14" s="44">
        <v>2017</v>
      </c>
      <c r="D14" s="44">
        <v>2018</v>
      </c>
      <c r="E14" s="44">
        <v>2019</v>
      </c>
      <c r="F14" s="44">
        <v>2020</v>
      </c>
      <c r="J14" s="4"/>
      <c r="K14" s="4"/>
      <c r="L14" s="4"/>
      <c r="M14" s="4"/>
      <c r="N14" s="4"/>
      <c r="O14" s="36"/>
      <c r="P14" s="36"/>
      <c r="Q14" s="36"/>
      <c r="R14" s="36"/>
      <c r="S14" s="36"/>
    </row>
    <row r="15" spans="1:19" x14ac:dyDescent="0.25">
      <c r="A15" s="41" t="s">
        <v>53</v>
      </c>
      <c r="B15" s="43">
        <v>91.02</v>
      </c>
      <c r="C15" s="43">
        <v>99.79</v>
      </c>
      <c r="D15" s="43">
        <v>107.83</v>
      </c>
      <c r="E15" s="43">
        <v>108.41</v>
      </c>
      <c r="F15" s="43">
        <v>108.98</v>
      </c>
      <c r="G15" s="43"/>
      <c r="H15" s="8"/>
      <c r="K15" s="36"/>
      <c r="L15" s="36"/>
      <c r="M15" s="36"/>
      <c r="N15" s="36"/>
      <c r="O15" s="36"/>
      <c r="P15" s="36"/>
      <c r="Q15" s="36"/>
      <c r="R15" s="36"/>
      <c r="S15" s="36"/>
    </row>
    <row r="16" spans="1:19" x14ac:dyDescent="0.25">
      <c r="B16" s="33"/>
      <c r="C16" s="33"/>
      <c r="D16" s="33"/>
      <c r="E16" s="33"/>
      <c r="F16" s="33"/>
      <c r="G16" s="33"/>
      <c r="K16" s="36"/>
      <c r="L16" s="36"/>
      <c r="M16" s="36"/>
      <c r="N16" s="36"/>
      <c r="O16" s="36"/>
      <c r="P16" s="36"/>
      <c r="Q16" s="36"/>
      <c r="R16" s="36"/>
      <c r="S16" s="36"/>
    </row>
    <row r="17" spans="1:19" x14ac:dyDescent="0.25">
      <c r="A17" s="1" t="s">
        <v>19</v>
      </c>
      <c r="K17" s="36"/>
      <c r="L17" s="36"/>
      <c r="M17" s="36"/>
      <c r="N17" s="36"/>
      <c r="O17" s="36"/>
      <c r="P17" s="36"/>
      <c r="Q17" s="36"/>
      <c r="R17" s="36"/>
      <c r="S17" s="36"/>
    </row>
    <row r="18" spans="1:19" x14ac:dyDescent="0.25">
      <c r="A18" t="s">
        <v>25</v>
      </c>
      <c r="K18" s="38"/>
      <c r="L18" s="38"/>
      <c r="M18" s="38"/>
      <c r="N18" s="38"/>
      <c r="O18" s="38"/>
      <c r="P18" s="36"/>
      <c r="Q18" s="36"/>
      <c r="R18" s="36"/>
      <c r="S18" s="36"/>
    </row>
    <row r="19" spans="1:19" x14ac:dyDescent="0.25">
      <c r="A19" t="s">
        <v>24</v>
      </c>
      <c r="K19" s="36"/>
      <c r="L19" s="36"/>
      <c r="M19" s="36"/>
      <c r="N19" s="36"/>
      <c r="O19" s="36"/>
      <c r="P19" s="36"/>
      <c r="Q19" s="36"/>
      <c r="R19" s="36"/>
      <c r="S19" s="36"/>
    </row>
    <row r="20" spans="1:19" x14ac:dyDescent="0.25">
      <c r="A20" t="s">
        <v>122</v>
      </c>
      <c r="K20" s="36"/>
      <c r="L20" s="36"/>
      <c r="M20" s="36"/>
      <c r="N20" s="36"/>
      <c r="O20" s="36"/>
      <c r="P20" s="36"/>
      <c r="Q20" s="36"/>
      <c r="R20" s="36"/>
      <c r="S20" s="36"/>
    </row>
    <row r="21" spans="1:19" x14ac:dyDescent="0.25">
      <c r="K21" s="36"/>
      <c r="L21" s="36"/>
      <c r="M21" s="36"/>
      <c r="N21" s="36"/>
      <c r="O21" s="36"/>
      <c r="P21" s="36"/>
      <c r="Q21" s="36"/>
      <c r="R21" s="36"/>
      <c r="S21" s="36"/>
    </row>
    <row r="22" spans="1:19" x14ac:dyDescent="0.25">
      <c r="K22" s="36"/>
      <c r="L22" s="36"/>
      <c r="M22" s="36"/>
      <c r="N22" s="36"/>
      <c r="O22" s="36"/>
      <c r="P22" s="36"/>
      <c r="Q22" s="36"/>
      <c r="R22" s="36"/>
      <c r="S22" s="36"/>
    </row>
    <row r="23" spans="1:19" x14ac:dyDescent="0.25">
      <c r="K23" s="36"/>
      <c r="L23" s="36"/>
      <c r="M23" s="36"/>
      <c r="N23" s="36"/>
      <c r="O23" s="36"/>
      <c r="P23" s="36"/>
      <c r="Q23" s="36"/>
      <c r="R23" s="36"/>
      <c r="S23" s="36"/>
    </row>
    <row r="24" spans="1:19" x14ac:dyDescent="0.25">
      <c r="K24" s="36"/>
      <c r="L24" s="36"/>
      <c r="M24" s="36"/>
      <c r="N24" s="36"/>
      <c r="O24" s="36"/>
      <c r="P24" s="36"/>
      <c r="Q24" s="36"/>
      <c r="R24" s="36"/>
      <c r="S24" s="36"/>
    </row>
    <row r="25" spans="1:19" x14ac:dyDescent="0.25">
      <c r="K25" s="36"/>
      <c r="L25" s="36"/>
      <c r="M25" s="36"/>
      <c r="N25" s="36"/>
      <c r="O25" s="36"/>
      <c r="P25" s="36"/>
      <c r="Q25" s="36"/>
      <c r="R25" s="36"/>
      <c r="S25" s="36"/>
    </row>
  </sheetData>
  <hyperlinks>
    <hyperlink ref="A1" location="'Intro and Contents'!A1" display="RETURN TO CONTENTS PAGE" xr:uid="{82C48F7E-C958-40A4-ADB6-1A2E4E362304}"/>
  </hyperlinks>
  <pageMargins left="0.7" right="0.7" top="0.75" bottom="0.75" header="0.3" footer="0.3"/>
  <pageSetup paperSize="9" orientation="portrait" verticalDpi="0" r:id="rId1"/>
  <ignoredErrors>
    <ignoredError sqref="B5:F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FBDE6-451A-4F17-B1A4-9E496D207C0C}">
  <dimension ref="A1:L39"/>
  <sheetViews>
    <sheetView showGridLines="0" workbookViewId="0">
      <selection activeCell="A3" sqref="A3"/>
    </sheetView>
  </sheetViews>
  <sheetFormatPr defaultRowHeight="15" x14ac:dyDescent="0.25"/>
  <cols>
    <col min="1" max="1" width="14.7109375" customWidth="1"/>
    <col min="2" max="3" width="9.140625" customWidth="1"/>
    <col min="12" max="12" width="19.85546875" bestFit="1" customWidth="1"/>
  </cols>
  <sheetData>
    <row r="1" spans="1:6" x14ac:dyDescent="0.25">
      <c r="A1" s="50" t="s">
        <v>243</v>
      </c>
    </row>
    <row r="2" spans="1:6" x14ac:dyDescent="0.25">
      <c r="A2" s="50"/>
    </row>
    <row r="3" spans="1:6" ht="18.75" x14ac:dyDescent="0.3">
      <c r="A3" s="3" t="s">
        <v>58</v>
      </c>
    </row>
    <row r="6" spans="1:6" ht="15.75" x14ac:dyDescent="0.25">
      <c r="A6" s="2" t="s">
        <v>59</v>
      </c>
    </row>
    <row r="7" spans="1:6" x14ac:dyDescent="0.25">
      <c r="A7" s="1"/>
    </row>
    <row r="8" spans="1:6" x14ac:dyDescent="0.25">
      <c r="A8" s="10"/>
      <c r="B8" s="9">
        <v>2016</v>
      </c>
      <c r="C8" s="9">
        <v>2017</v>
      </c>
      <c r="D8" s="9">
        <v>2018</v>
      </c>
      <c r="E8" s="9">
        <v>2019</v>
      </c>
      <c r="F8" s="9">
        <v>2020</v>
      </c>
    </row>
    <row r="9" spans="1:6" x14ac:dyDescent="0.25">
      <c r="A9" s="1" t="s">
        <v>41</v>
      </c>
      <c r="B9">
        <v>5.9</v>
      </c>
      <c r="C9">
        <v>9.1999999999999993</v>
      </c>
      <c r="D9">
        <v>14</v>
      </c>
      <c r="E9">
        <v>11</v>
      </c>
      <c r="F9">
        <v>7.9</v>
      </c>
    </row>
    <row r="12" spans="1:6" ht="15.75" x14ac:dyDescent="0.25">
      <c r="A12" s="2" t="s">
        <v>65</v>
      </c>
    </row>
    <row r="14" spans="1:6" x14ac:dyDescent="0.25">
      <c r="A14" s="10"/>
      <c r="B14" s="9">
        <v>2020</v>
      </c>
      <c r="C14" s="9" t="s">
        <v>61</v>
      </c>
    </row>
    <row r="15" spans="1:6" x14ac:dyDescent="0.25">
      <c r="A15" s="1" t="s">
        <v>41</v>
      </c>
    </row>
    <row r="16" spans="1:6" x14ac:dyDescent="0.25">
      <c r="A16" s="45" t="s">
        <v>62</v>
      </c>
      <c r="B16" s="16">
        <v>0.83</v>
      </c>
      <c r="C16" s="16">
        <v>0.91</v>
      </c>
    </row>
    <row r="17" spans="1:12" x14ac:dyDescent="0.25">
      <c r="A17" s="45" t="s">
        <v>63</v>
      </c>
      <c r="B17" s="16">
        <v>0.08</v>
      </c>
      <c r="C17" s="16">
        <v>0.05</v>
      </c>
    </row>
    <row r="18" spans="1:12" x14ac:dyDescent="0.25">
      <c r="A18" s="46" t="s">
        <v>64</v>
      </c>
      <c r="B18" s="48">
        <v>0.09</v>
      </c>
      <c r="C18" s="48">
        <v>0.04</v>
      </c>
    </row>
    <row r="19" spans="1:12" x14ac:dyDescent="0.25">
      <c r="A19" s="1" t="s">
        <v>60</v>
      </c>
    </row>
    <row r="20" spans="1:12" x14ac:dyDescent="0.25">
      <c r="A20" s="45" t="s">
        <v>62</v>
      </c>
      <c r="B20" s="16">
        <v>0.75</v>
      </c>
      <c r="C20" s="16">
        <v>0.65</v>
      </c>
    </row>
    <row r="21" spans="1:12" x14ac:dyDescent="0.25">
      <c r="A21" s="45" t="s">
        <v>63</v>
      </c>
      <c r="B21" s="16">
        <v>0.13</v>
      </c>
      <c r="C21" s="16">
        <v>0.22</v>
      </c>
    </row>
    <row r="22" spans="1:12" x14ac:dyDescent="0.25">
      <c r="A22" s="46" t="s">
        <v>64</v>
      </c>
      <c r="B22" s="48">
        <v>0.12</v>
      </c>
      <c r="C22" s="48">
        <v>0.13</v>
      </c>
    </row>
    <row r="25" spans="1:12" ht="15.75" x14ac:dyDescent="0.25">
      <c r="A25" s="2" t="s">
        <v>66</v>
      </c>
    </row>
    <row r="27" spans="1:12" x14ac:dyDescent="0.25">
      <c r="B27" s="1">
        <v>2011</v>
      </c>
      <c r="C27" s="1">
        <v>2012</v>
      </c>
      <c r="D27" s="1">
        <v>2013</v>
      </c>
      <c r="E27" s="1">
        <v>2014</v>
      </c>
      <c r="F27" s="1">
        <v>2015</v>
      </c>
      <c r="G27" s="1">
        <v>2016</v>
      </c>
      <c r="H27" s="1">
        <v>2017</v>
      </c>
      <c r="I27" s="1">
        <v>2018</v>
      </c>
      <c r="J27" s="1">
        <v>2019</v>
      </c>
      <c r="K27" s="1">
        <v>2020</v>
      </c>
      <c r="L27" s="49" t="s">
        <v>69</v>
      </c>
    </row>
    <row r="28" spans="1:12" x14ac:dyDescent="0.25">
      <c r="A28" s="55" t="s">
        <v>41</v>
      </c>
      <c r="B28" s="118">
        <v>0.15</v>
      </c>
      <c r="C28" s="118">
        <v>0.16</v>
      </c>
      <c r="D28" s="118">
        <v>0.22</v>
      </c>
      <c r="E28" s="118">
        <v>0.17</v>
      </c>
      <c r="F28" s="118">
        <v>0.12</v>
      </c>
      <c r="G28" s="118">
        <v>0.09</v>
      </c>
      <c r="H28" s="118">
        <v>0.12</v>
      </c>
      <c r="I28" s="118">
        <v>0.19</v>
      </c>
      <c r="J28" s="118">
        <v>0.16</v>
      </c>
      <c r="K28" s="118">
        <v>0.06</v>
      </c>
      <c r="L28" s="119">
        <f>(SUM(B28:K28)/10)</f>
        <v>0.14399999999999999</v>
      </c>
    </row>
    <row r="29" spans="1:12" x14ac:dyDescent="0.25">
      <c r="A29" s="12" t="s">
        <v>67</v>
      </c>
      <c r="B29" s="120">
        <v>0.35</v>
      </c>
      <c r="C29" s="120">
        <v>0.47</v>
      </c>
      <c r="D29" s="120">
        <v>0.35</v>
      </c>
      <c r="E29" s="120">
        <v>0.38</v>
      </c>
      <c r="F29" s="120">
        <v>0.43</v>
      </c>
      <c r="G29" s="120">
        <v>0.4</v>
      </c>
      <c r="H29" s="120">
        <v>0.53</v>
      </c>
      <c r="I29" s="120">
        <v>0.4</v>
      </c>
      <c r="J29" s="120">
        <v>0.47</v>
      </c>
      <c r="K29" s="120">
        <v>0.68</v>
      </c>
      <c r="L29" s="121">
        <f t="shared" ref="L29:L33" si="0">(SUM(B29:K29)/10)</f>
        <v>0.44600000000000001</v>
      </c>
    </row>
    <row r="30" spans="1:12" x14ac:dyDescent="0.25">
      <c r="A30" s="12" t="s">
        <v>42</v>
      </c>
      <c r="B30" s="120">
        <v>0.14000000000000001</v>
      </c>
      <c r="C30" s="120">
        <v>0.1</v>
      </c>
      <c r="D30" s="120">
        <v>0.11</v>
      </c>
      <c r="E30" s="120">
        <v>0.09</v>
      </c>
      <c r="F30" s="120">
        <v>0.1</v>
      </c>
      <c r="G30" s="120">
        <v>0.11</v>
      </c>
      <c r="H30" s="120">
        <v>0.16</v>
      </c>
      <c r="I30" s="120">
        <v>0.14000000000000001</v>
      </c>
      <c r="J30" s="120">
        <v>0.11</v>
      </c>
      <c r="K30" s="120">
        <v>0.09</v>
      </c>
      <c r="L30" s="121">
        <f t="shared" si="0"/>
        <v>0.11500000000000002</v>
      </c>
    </row>
    <row r="31" spans="1:12" x14ac:dyDescent="0.25">
      <c r="A31" s="12" t="s">
        <v>26</v>
      </c>
      <c r="B31" s="120">
        <v>0.13</v>
      </c>
      <c r="C31" s="120">
        <v>0.06</v>
      </c>
      <c r="D31" s="120">
        <v>0.09</v>
      </c>
      <c r="E31" s="120">
        <v>7.0000000000000007E-2</v>
      </c>
      <c r="F31" s="120">
        <v>0.17</v>
      </c>
      <c r="G31" s="120">
        <v>0.12</v>
      </c>
      <c r="H31" s="120">
        <v>0.06</v>
      </c>
      <c r="I31" s="120">
        <v>0.09</v>
      </c>
      <c r="J31" s="120">
        <v>0.1</v>
      </c>
      <c r="K31" s="120">
        <v>0.03</v>
      </c>
      <c r="L31" s="121">
        <f t="shared" si="0"/>
        <v>9.1999999999999998E-2</v>
      </c>
    </row>
    <row r="32" spans="1:12" x14ac:dyDescent="0.25">
      <c r="A32" s="12" t="s">
        <v>27</v>
      </c>
      <c r="B32" s="120">
        <v>0.05</v>
      </c>
      <c r="C32" s="120">
        <v>0.02</v>
      </c>
      <c r="D32" s="120">
        <v>0.09</v>
      </c>
      <c r="E32" s="120">
        <v>0.03</v>
      </c>
      <c r="F32" s="120">
        <v>0.02</v>
      </c>
      <c r="G32" s="120">
        <v>0.04</v>
      </c>
      <c r="H32" s="120">
        <v>0.03</v>
      </c>
      <c r="I32" s="120">
        <v>0.01</v>
      </c>
      <c r="J32" s="120">
        <v>0.04</v>
      </c>
      <c r="K32" s="120">
        <v>0.01</v>
      </c>
      <c r="L32" s="121">
        <f t="shared" si="0"/>
        <v>3.4000000000000002E-2</v>
      </c>
    </row>
    <row r="33" spans="1:12" x14ac:dyDescent="0.25">
      <c r="A33" s="10" t="s">
        <v>68</v>
      </c>
      <c r="B33" s="48">
        <v>0.04</v>
      </c>
      <c r="C33" s="48">
        <v>0.02</v>
      </c>
      <c r="D33" s="48">
        <v>0.01</v>
      </c>
      <c r="E33" s="48">
        <v>0.01</v>
      </c>
      <c r="F33" s="48">
        <v>0.01</v>
      </c>
      <c r="G33" s="48">
        <v>0.09</v>
      </c>
      <c r="H33" s="47">
        <v>2.8E-3</v>
      </c>
      <c r="I33" s="48">
        <v>0.02</v>
      </c>
      <c r="J33" s="48">
        <v>0.02</v>
      </c>
      <c r="K33" s="48">
        <v>0.01</v>
      </c>
      <c r="L33" s="47">
        <f t="shared" si="0"/>
        <v>2.3279999999999999E-2</v>
      </c>
    </row>
    <row r="36" spans="1:12" x14ac:dyDescent="0.25">
      <c r="A36" s="1" t="s">
        <v>19</v>
      </c>
    </row>
    <row r="37" spans="1:12" x14ac:dyDescent="0.25">
      <c r="A37" s="50" t="s">
        <v>71</v>
      </c>
    </row>
    <row r="38" spans="1:12" x14ac:dyDescent="0.25">
      <c r="A38" t="s">
        <v>24</v>
      </c>
    </row>
    <row r="39" spans="1:12" x14ac:dyDescent="0.25">
      <c r="A39" t="s">
        <v>122</v>
      </c>
    </row>
  </sheetData>
  <hyperlinks>
    <hyperlink ref="A37" r:id="rId1" xr:uid="{E485CDD4-AACF-4969-80A0-0148E8C04066}"/>
    <hyperlink ref="A1" location="'Intro and Contents'!A1" display="RETURN TO CONTENTS PAGE" xr:uid="{668E91A6-F0D6-4BA0-8693-DC8B3134810C}"/>
  </hyperlinks>
  <pageMargins left="0.7" right="0.7" top="0.75" bottom="0.75" header="0.3" footer="0.3"/>
  <pageSetup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572C-8152-4FEE-8569-C5A72E396268}">
  <dimension ref="A1:E28"/>
  <sheetViews>
    <sheetView showGridLines="0" workbookViewId="0">
      <selection activeCell="A3" sqref="A3:B3"/>
    </sheetView>
  </sheetViews>
  <sheetFormatPr defaultRowHeight="15" x14ac:dyDescent="0.25"/>
  <cols>
    <col min="1" max="1" width="73.5703125" bestFit="1" customWidth="1"/>
    <col min="2" max="2" width="19" bestFit="1" customWidth="1"/>
    <col min="3" max="3" width="19" customWidth="1"/>
    <col min="4" max="4" width="15.7109375" customWidth="1"/>
    <col min="5" max="5" width="14.42578125" customWidth="1"/>
  </cols>
  <sheetData>
    <row r="1" spans="1:5" x14ac:dyDescent="0.25">
      <c r="A1" s="50" t="s">
        <v>243</v>
      </c>
    </row>
    <row r="2" spans="1:5" x14ac:dyDescent="0.25">
      <c r="A2" s="50"/>
    </row>
    <row r="3" spans="1:5" ht="18.75" x14ac:dyDescent="0.3">
      <c r="A3" s="170" t="s">
        <v>141</v>
      </c>
      <c r="B3" s="170"/>
      <c r="C3" s="70"/>
    </row>
    <row r="5" spans="1:5" x14ac:dyDescent="0.25">
      <c r="A5" s="1" t="s">
        <v>152</v>
      </c>
    </row>
    <row r="6" spans="1:5" x14ac:dyDescent="0.25">
      <c r="A6" s="1"/>
    </row>
    <row r="7" spans="1:5" ht="30" x14ac:dyDescent="0.25">
      <c r="A7" s="1" t="s">
        <v>101</v>
      </c>
      <c r="B7" s="111" t="s">
        <v>148</v>
      </c>
      <c r="C7" s="40"/>
    </row>
    <row r="8" spans="1:5" x14ac:dyDescent="0.25">
      <c r="A8" s="55" t="s">
        <v>142</v>
      </c>
      <c r="B8" s="86">
        <v>13488</v>
      </c>
      <c r="C8" s="57"/>
    </row>
    <row r="9" spans="1:5" x14ac:dyDescent="0.25">
      <c r="A9" s="12" t="s">
        <v>143</v>
      </c>
      <c r="B9" s="89">
        <v>2146</v>
      </c>
      <c r="C9" s="57"/>
    </row>
    <row r="10" spans="1:5" x14ac:dyDescent="0.25">
      <c r="A10" s="12" t="s">
        <v>144</v>
      </c>
      <c r="B10" s="89">
        <v>1822</v>
      </c>
      <c r="C10" s="57"/>
    </row>
    <row r="11" spans="1:5" x14ac:dyDescent="0.25">
      <c r="A11" s="12" t="s">
        <v>145</v>
      </c>
      <c r="B11" s="89">
        <v>1258</v>
      </c>
      <c r="C11" s="57"/>
    </row>
    <row r="12" spans="1:5" x14ac:dyDescent="0.25">
      <c r="A12" s="12" t="s">
        <v>146</v>
      </c>
      <c r="B12" s="89">
        <v>636</v>
      </c>
      <c r="C12" s="57"/>
    </row>
    <row r="13" spans="1:5" ht="15.75" thickBot="1" x14ac:dyDescent="0.3">
      <c r="A13" s="18" t="s">
        <v>112</v>
      </c>
      <c r="B13" s="93">
        <v>2391</v>
      </c>
      <c r="C13" s="57"/>
    </row>
    <row r="14" spans="1:5" ht="16.5" thickTop="1" thickBot="1" x14ac:dyDescent="0.3">
      <c r="A14" s="26" t="s">
        <v>21</v>
      </c>
      <c r="B14" s="97">
        <v>21742</v>
      </c>
      <c r="C14" s="78"/>
    </row>
    <row r="16" spans="1:5" x14ac:dyDescent="0.25">
      <c r="A16" s="171" t="s">
        <v>153</v>
      </c>
      <c r="B16" s="171"/>
      <c r="C16" s="171"/>
      <c r="D16" s="171"/>
      <c r="E16" s="171"/>
    </row>
    <row r="17" spans="1:5" x14ac:dyDescent="0.25">
      <c r="A17" s="82"/>
      <c r="B17" s="82"/>
      <c r="C17" s="82"/>
      <c r="D17" s="82"/>
      <c r="E17" s="82"/>
    </row>
    <row r="18" spans="1:5" ht="60" x14ac:dyDescent="0.25">
      <c r="A18" s="1" t="s">
        <v>154</v>
      </c>
      <c r="B18" s="111" t="s">
        <v>149</v>
      </c>
      <c r="C18" s="111" t="s">
        <v>159</v>
      </c>
      <c r="D18" s="111" t="s">
        <v>150</v>
      </c>
      <c r="E18" s="111" t="s">
        <v>151</v>
      </c>
    </row>
    <row r="19" spans="1:5" x14ac:dyDescent="0.25">
      <c r="A19" s="77" t="s">
        <v>155</v>
      </c>
      <c r="B19" s="86">
        <v>4198</v>
      </c>
      <c r="C19" s="87">
        <v>0.1930974480145925</v>
      </c>
      <c r="D19" s="88">
        <v>4.5773609999999998</v>
      </c>
      <c r="E19" s="87">
        <v>0.91712233315222469</v>
      </c>
    </row>
    <row r="20" spans="1:5" x14ac:dyDescent="0.25">
      <c r="A20" s="75" t="s">
        <v>157</v>
      </c>
      <c r="B20" s="89">
        <v>1644</v>
      </c>
      <c r="C20" s="69">
        <v>7.5596752802992898E-2</v>
      </c>
      <c r="D20" s="90">
        <v>2.3449119999999999</v>
      </c>
      <c r="E20" s="91">
        <v>0.70109240773214521</v>
      </c>
    </row>
    <row r="21" spans="1:5" x14ac:dyDescent="0.25">
      <c r="A21" s="75" t="s">
        <v>156</v>
      </c>
      <c r="B21" s="89">
        <v>3205</v>
      </c>
      <c r="C21" s="69">
        <v>0.14739690975569303</v>
      </c>
      <c r="D21" s="90">
        <v>3.3261289999999999</v>
      </c>
      <c r="E21" s="91">
        <v>0.9635825910540452</v>
      </c>
    </row>
    <row r="22" spans="1:5" x14ac:dyDescent="0.25">
      <c r="A22" s="75" t="s">
        <v>158</v>
      </c>
      <c r="B22" s="89">
        <v>654</v>
      </c>
      <c r="C22" s="69">
        <v>3.0083229454048007E-2</v>
      </c>
      <c r="D22" s="92">
        <v>0.86015399999999997</v>
      </c>
      <c r="E22" s="91">
        <v>0.76032896434824471</v>
      </c>
    </row>
    <row r="23" spans="1:5" ht="15.75" thickBot="1" x14ac:dyDescent="0.3">
      <c r="A23" s="76" t="s">
        <v>147</v>
      </c>
      <c r="B23" s="93">
        <v>12041</v>
      </c>
      <c r="C23" s="94">
        <v>0.55382565997267352</v>
      </c>
      <c r="D23" s="95" t="s">
        <v>79</v>
      </c>
      <c r="E23" s="96" t="s">
        <v>79</v>
      </c>
    </row>
    <row r="24" spans="1:5" ht="16.5" thickTop="1" thickBot="1" x14ac:dyDescent="0.3">
      <c r="A24" s="26" t="s">
        <v>21</v>
      </c>
      <c r="B24" s="97">
        <v>21742</v>
      </c>
      <c r="C24" s="98">
        <v>1</v>
      </c>
      <c r="D24" s="99"/>
      <c r="E24" s="99"/>
    </row>
    <row r="25" spans="1:5" x14ac:dyDescent="0.25">
      <c r="B25" s="72"/>
      <c r="C25" s="72"/>
    </row>
    <row r="26" spans="1:5" x14ac:dyDescent="0.25">
      <c r="A26" s="74" t="s">
        <v>19</v>
      </c>
      <c r="B26" s="40"/>
      <c r="C26" s="42"/>
    </row>
    <row r="27" spans="1:5" x14ac:dyDescent="0.25">
      <c r="A27" t="s">
        <v>190</v>
      </c>
    </row>
    <row r="28" spans="1:5" x14ac:dyDescent="0.25">
      <c r="A28" t="s">
        <v>191</v>
      </c>
    </row>
  </sheetData>
  <mergeCells count="2">
    <mergeCell ref="A3:B3"/>
    <mergeCell ref="A16:E16"/>
  </mergeCells>
  <hyperlinks>
    <hyperlink ref="A1" location="'Intro and Contents'!A1" display="RETURN TO CONTENTS PAGE" xr:uid="{D9688E0F-A81B-4218-82AA-05F3122EE2AA}"/>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 and Contents</vt:lpstr>
      <vt:lpstr>1.1. JEDHub Survey Employment</vt:lpstr>
      <vt:lpstr>1.2 JEDHub Survey Demographics</vt:lpstr>
      <vt:lpstr>1.3 Temporarily Unavailable</vt:lpstr>
      <vt:lpstr>2.1. UK Defence Exports</vt:lpstr>
      <vt:lpstr>2.2. UK Defence Imports</vt:lpstr>
      <vt:lpstr>2.3. Global Export Market Share</vt:lpstr>
      <vt:lpstr>2.4. DIT DSE Defence Exports</vt:lpstr>
      <vt:lpstr>3.1 Supply Chain Sales</vt:lpstr>
      <vt:lpstr>3.2 Supply Chain Employment</vt:lpstr>
      <vt:lpstr>4.1 Productivity and Value</vt:lpstr>
      <vt:lpstr>5.1. UK R&amp;D</vt:lpstr>
      <vt:lpstr>5.2. OECD R&amp;D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2022-03-21T09:24:46Z</dcterms:created>
  <dcterms:modified xsi:type="dcterms:W3CDTF">2022-03-24T11:42:47Z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881701-adb6-426b-8c39-2b2888f84a2a_Enabled">
    <vt:lpwstr>true</vt:lpwstr>
  </property>
  <property fmtid="{D5CDD505-2E9C-101B-9397-08002B2CF9AE}" pid="3" name="MSIP_Label_93881701-adb6-426b-8c39-2b2888f84a2a_SetDate">
    <vt:lpwstr>2022-03-21T09:25:02Z</vt:lpwstr>
  </property>
  <property fmtid="{D5CDD505-2E9C-101B-9397-08002B2CF9AE}" pid="4" name="MSIP_Label_93881701-adb6-426b-8c39-2b2888f84a2a_Method">
    <vt:lpwstr>Privileged</vt:lpwstr>
  </property>
  <property fmtid="{D5CDD505-2E9C-101B-9397-08002B2CF9AE}" pid="5" name="MSIP_Label_93881701-adb6-426b-8c39-2b2888f84a2a_Name">
    <vt:lpwstr>Public</vt:lpwstr>
  </property>
  <property fmtid="{D5CDD505-2E9C-101B-9397-08002B2CF9AE}" pid="6" name="MSIP_Label_93881701-adb6-426b-8c39-2b2888f84a2a_SiteId">
    <vt:lpwstr>d18e8496-10d0-41f3-95cb-33b37f167e17</vt:lpwstr>
  </property>
  <property fmtid="{D5CDD505-2E9C-101B-9397-08002B2CF9AE}" pid="7" name="MSIP_Label_93881701-adb6-426b-8c39-2b2888f84a2a_ActionId">
    <vt:lpwstr>e26c9a45-cae7-4161-8a71-2a973f44dfee</vt:lpwstr>
  </property>
  <property fmtid="{D5CDD505-2E9C-101B-9397-08002B2CF9AE}" pid="8" name="MSIP_Label_93881701-adb6-426b-8c39-2b2888f84a2a_ContentBits">
    <vt:lpwstr>0</vt:lpwstr>
  </property>
</Properties>
</file>