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kdscdisx.sharepoint.com/sites/JEDHub-3-Projects/Shared Documents/3-Projects/3_9_Economic_Report_2022/Final Report/"/>
    </mc:Choice>
  </mc:AlternateContent>
  <xr:revisionPtr revIDLastSave="0" documentId="8_{B4034617-552F-463D-886C-1E2A77A8EE2A}" xr6:coauthVersionLast="47" xr6:coauthVersionMax="47" xr10:uidLastSave="{00000000-0000-0000-0000-000000000000}"/>
  <bookViews>
    <workbookView xWindow="-120" yWindow="-120" windowWidth="29040" windowHeight="15840" tabRatio="713" xr2:uid="{00000000-000D-0000-FFFF-FFFF00000000}"/>
  </bookViews>
  <sheets>
    <sheet name="Cover Sheet" sheetId="28" r:id="rId1"/>
    <sheet name="Contents" sheetId="3" r:id="rId2"/>
    <sheet name="1.1 Employment" sheetId="2" r:id="rId3"/>
    <sheet name="1.2 ONS Employment" sheetId="13" r:id="rId4"/>
    <sheet name="1.3 Demographics" sheetId="1" r:id="rId5"/>
    <sheet name="2.1 Salaries and Wages" sheetId="4" r:id="rId6"/>
    <sheet name="2.2 Skills" sheetId="5" r:id="rId7"/>
    <sheet name="2.3 Trainees" sheetId="6" r:id="rId8"/>
    <sheet name="3.1 Turnover" sheetId="9" r:id="rId9"/>
    <sheet name="3.2 Capability Turnover" sheetId="11" r:id="rId10"/>
    <sheet name="3.3 Productivity and Value" sheetId="10" r:id="rId11"/>
    <sheet name="4.1 UK DSE Defence Exports" sheetId="14" r:id="rId12"/>
    <sheet name="4.2 Janes UK Defence Exports" sheetId="15" r:id="rId13"/>
    <sheet name="4.3 Janes UK Defence Imports" sheetId="16" r:id="rId14"/>
    <sheet name="5.1 JEDHub Supply Chain" sheetId="7" r:id="rId15"/>
    <sheet name="5.2 ONS PRODCOM" sheetId="8" r:id="rId16"/>
    <sheet name="5.3 ONS BRES" sheetId="12"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14" l="1"/>
  <c r="L30" i="14"/>
  <c r="L29" i="14"/>
  <c r="L28" i="14"/>
  <c r="L27" i="14"/>
  <c r="L26" i="14"/>
  <c r="D27" i="10" l="1"/>
  <c r="D47" i="7" l="1"/>
  <c r="D48" i="7"/>
  <c r="D49" i="7"/>
  <c r="C11" i="6" l="1"/>
  <c r="D11" i="6"/>
  <c r="B11" i="6"/>
  <c r="D28" i="5" l="1"/>
  <c r="D27" i="5"/>
  <c r="D26" i="5"/>
  <c r="D25" i="5"/>
  <c r="C46" i="2" l="1"/>
  <c r="B46" i="2" l="1"/>
</calcChain>
</file>

<file path=xl/sharedStrings.xml><?xml version="1.0" encoding="utf-8"?>
<sst xmlns="http://schemas.openxmlformats.org/spreadsheetml/2006/main" count="778" uniqueCount="392">
  <si>
    <t>Employment</t>
  </si>
  <si>
    <t>Growth</t>
  </si>
  <si>
    <t>Defence</t>
  </si>
  <si>
    <t>Civil</t>
  </si>
  <si>
    <t>Total</t>
  </si>
  <si>
    <t>Count</t>
  </si>
  <si>
    <t>ITL1 Region</t>
  </si>
  <si>
    <t>No. of Defence Sites</t>
  </si>
  <si>
    <t>Defence FTEs</t>
  </si>
  <si>
    <t>Average Salary per FTE</t>
  </si>
  <si>
    <t>East</t>
  </si>
  <si>
    <t>East Midlands (England)</t>
  </si>
  <si>
    <t>London</t>
  </si>
  <si>
    <t>North East (England)</t>
  </si>
  <si>
    <t>*</t>
  </si>
  <si>
    <t>North West (England)</t>
  </si>
  <si>
    <t>Northern Ireland</t>
  </si>
  <si>
    <t>Scotland</t>
  </si>
  <si>
    <t>South East (England)</t>
  </si>
  <si>
    <t>South West (England)</t>
  </si>
  <si>
    <t>Wales</t>
  </si>
  <si>
    <t>West Midlands (England)</t>
  </si>
  <si>
    <t>Yorkshire and The Humber</t>
  </si>
  <si>
    <t>Region</t>
  </si>
  <si>
    <t>Proportion of JEDHub Surveyed FTEs</t>
  </si>
  <si>
    <r>
      <t>Proportion of Manufacturing Employment</t>
    </r>
    <r>
      <rPr>
        <b/>
        <vertAlign val="superscript"/>
        <sz val="11"/>
        <color theme="1"/>
        <rFont val="Calibri"/>
        <family val="2"/>
        <scheme val="minor"/>
      </rPr>
      <t>3</t>
    </r>
  </si>
  <si>
    <t>Location Quotient</t>
  </si>
  <si>
    <t>N/A</t>
  </si>
  <si>
    <t>NOTES</t>
  </si>
  <si>
    <t>Regions with 5 sites or less have redacted number of defence sites to avoid disclosure.</t>
  </si>
  <si>
    <t>Number full-time employees (thousands)</t>
  </si>
  <si>
    <t>Mean full-time hours per week</t>
  </si>
  <si>
    <t>Number part-time employees (thousands)</t>
  </si>
  <si>
    <t>Mean part-time hours per week</t>
  </si>
  <si>
    <t>FTE Growth</t>
  </si>
  <si>
    <t>Male</t>
  </si>
  <si>
    <t>Female</t>
  </si>
  <si>
    <t>North East</t>
  </si>
  <si>
    <t>Manufacturing</t>
  </si>
  <si>
    <t>North West</t>
  </si>
  <si>
    <t>Yorkshire and the Humber</t>
  </si>
  <si>
    <t>East Midlands</t>
  </si>
  <si>
    <t>West Midlands</t>
  </si>
  <si>
    <t>East England</t>
  </si>
  <si>
    <t>South East</t>
  </si>
  <si>
    <t>South West</t>
  </si>
  <si>
    <t>Earnings and hours worked, UK region by industry by two-digit SIC: ASHE Table 5 - Office for National Statistics (ons.gov.uk)</t>
  </si>
  <si>
    <t>Defence FTEs by Gender</t>
  </si>
  <si>
    <t>Gender</t>
  </si>
  <si>
    <t>Non-Binary</t>
  </si>
  <si>
    <t>Other</t>
  </si>
  <si>
    <t xml:space="preserve">Prefer Not to Say </t>
  </si>
  <si>
    <t>Grand Total</t>
  </si>
  <si>
    <t>Age Group</t>
  </si>
  <si>
    <t>18-21</t>
  </si>
  <si>
    <t>22-29</t>
  </si>
  <si>
    <t>30-39</t>
  </si>
  <si>
    <t>40-49</t>
  </si>
  <si>
    <t>50-59</t>
  </si>
  <si>
    <t>60+</t>
  </si>
  <si>
    <t>Asian or Asian British</t>
  </si>
  <si>
    <t>Black, African, Caribbean or Black British</t>
  </si>
  <si>
    <t>Mixed or Multiple Ethnic Groups</t>
  </si>
  <si>
    <t>Other Ethnic Group</t>
  </si>
  <si>
    <t>White</t>
  </si>
  <si>
    <t>Grand total</t>
  </si>
  <si>
    <t>Year</t>
  </si>
  <si>
    <t>Total Costs</t>
  </si>
  <si>
    <t>Salary Band</t>
  </si>
  <si>
    <t>All</t>
  </si>
  <si>
    <t>£0 - £22,000</t>
  </si>
  <si>
    <t>£22,001 - £45,000</t>
  </si>
  <si>
    <t>£45,001 - £67,000</t>
  </si>
  <si>
    <t>£67,001 - £90,000</t>
  </si>
  <si>
    <t>&gt; £90,000</t>
  </si>
  <si>
    <t>Number of jobs (000s)</t>
  </si>
  <si>
    <t>Median</t>
  </si>
  <si>
    <t>Mean</t>
  </si>
  <si>
    <t>Weapons &amp; Ammunition (25.4)</t>
  </si>
  <si>
    <t>x</t>
  </si>
  <si>
    <t>Other Transport Equipment (30)</t>
  </si>
  <si>
    <t>Building of Ships and Boats (30.1)</t>
  </si>
  <si>
    <t>Manufacture of Air and Spacecraft and related machinery (30.3)</t>
  </si>
  <si>
    <t>FTEs by Skill Function</t>
  </si>
  <si>
    <t>Function</t>
  </si>
  <si>
    <t>Production</t>
  </si>
  <si>
    <t>STEM</t>
  </si>
  <si>
    <t>FTEs by Skill Function and Gender, 2021</t>
  </si>
  <si>
    <t>Skill Function</t>
  </si>
  <si>
    <t>Defence Vacancies by Skill Function</t>
  </si>
  <si>
    <t>Lifecycle Activity</t>
  </si>
  <si>
    <t>R&amp;D</t>
  </si>
  <si>
    <t>Manufacturing &amp; Production</t>
  </si>
  <si>
    <t>Customer Services, Training &amp; Support</t>
  </si>
  <si>
    <t>New Recruits by Experience Level and Gender</t>
  </si>
  <si>
    <t>Apprentice</t>
  </si>
  <si>
    <t>Graduate</t>
  </si>
  <si>
    <t>Employment by Experience Level and Gender</t>
  </si>
  <si>
    <t>Turnover by Defence and Civil Customer</t>
  </si>
  <si>
    <t>Customer</t>
  </si>
  <si>
    <t xml:space="preserve">Civil </t>
  </si>
  <si>
    <t>Defence Turnover by Domestic and International Customer</t>
  </si>
  <si>
    <t xml:space="preserve">Domestic </t>
  </si>
  <si>
    <t>International</t>
  </si>
  <si>
    <t>Domestic Turnover by Customer Type</t>
  </si>
  <si>
    <t>Customer Type</t>
  </si>
  <si>
    <t>UK MOD</t>
  </si>
  <si>
    <t>Other UK Government Departments</t>
  </si>
  <si>
    <t>UK Industry of B2B</t>
  </si>
  <si>
    <t>International Turnover by Customer Type</t>
  </si>
  <si>
    <t>International Governments</t>
  </si>
  <si>
    <t>International Industry</t>
  </si>
  <si>
    <t>International Gov.</t>
  </si>
  <si>
    <t>International Ind.</t>
  </si>
  <si>
    <t>Africa</t>
  </si>
  <si>
    <t>Asia-Pacific</t>
  </si>
  <si>
    <t>Middle-East</t>
  </si>
  <si>
    <t>North America</t>
  </si>
  <si>
    <t>Rest of Europe</t>
  </si>
  <si>
    <t>South and Central America</t>
  </si>
  <si>
    <t>Totals might not sum due to rounding.</t>
  </si>
  <si>
    <t>International industry includes subsdiaries.</t>
  </si>
  <si>
    <t>Defence Sales Turnover by Capability and Customer Location</t>
  </si>
  <si>
    <t>Capability</t>
  </si>
  <si>
    <t>Domestic</t>
  </si>
  <si>
    <t>Land</t>
  </si>
  <si>
    <t>Maritime Surface</t>
  </si>
  <si>
    <t>Maritime Sub</t>
  </si>
  <si>
    <t>Air Combat</t>
  </si>
  <si>
    <t>Air Rotary Wing</t>
  </si>
  <si>
    <t>Air Fixed Wing</t>
  </si>
  <si>
    <t>Cyber</t>
  </si>
  <si>
    <t>Space</t>
  </si>
  <si>
    <t>Weapons</t>
  </si>
  <si>
    <t>Military C3</t>
  </si>
  <si>
    <t>Cross Cutting and Enabling</t>
  </si>
  <si>
    <t>JEDHub Surveyed GVA and GVA per Worker</t>
  </si>
  <si>
    <t>GVA</t>
  </si>
  <si>
    <t>GVA per FTE</t>
  </si>
  <si>
    <t>ONS GVA and Employment data, 2019-2021</t>
  </si>
  <si>
    <t>Manufacturing Sector, SIC Code</t>
  </si>
  <si>
    <r>
      <t>Total GVA (millions)</t>
    </r>
    <r>
      <rPr>
        <b/>
        <vertAlign val="superscript"/>
        <sz val="11"/>
        <color theme="1"/>
        <rFont val="Calibri"/>
        <family val="2"/>
        <scheme val="minor"/>
      </rPr>
      <t>1</t>
    </r>
  </si>
  <si>
    <r>
      <t>Total Employment</t>
    </r>
    <r>
      <rPr>
        <b/>
        <vertAlign val="superscript"/>
        <sz val="11"/>
        <color theme="1"/>
        <rFont val="Calibri"/>
        <family val="2"/>
        <scheme val="minor"/>
      </rPr>
      <t>2</t>
    </r>
  </si>
  <si>
    <t>GVA per Worker</t>
  </si>
  <si>
    <t>25.4 Weapons and Ammunition</t>
  </si>
  <si>
    <t>30.1, Ships and boats</t>
  </si>
  <si>
    <t>30.3, Air and Space</t>
  </si>
  <si>
    <t>ONS Defence-weighted GVA and employment data, 2019-2021</t>
  </si>
  <si>
    <t>Defence Manufacturing Sector, SIC Code</t>
  </si>
  <si>
    <t>Weighted GVA (millions)</t>
  </si>
  <si>
    <t>Weighted Employment</t>
  </si>
  <si>
    <t>-</t>
  </si>
  <si>
    <t>NOTES:</t>
  </si>
  <si>
    <t>UK Defence Export Orders, 2012-21 (£bn)</t>
  </si>
  <si>
    <t>Value (£bn)</t>
  </si>
  <si>
    <t>Top Defence Exporters (Estimated Based on Orders/Contracts signed): 2012-21 ($bn)</t>
  </si>
  <si>
    <t>Country</t>
  </si>
  <si>
    <t>Value ($bn)</t>
  </si>
  <si>
    <t>USA</t>
  </si>
  <si>
    <t>UK</t>
  </si>
  <si>
    <t>Russia</t>
  </si>
  <si>
    <t>France</t>
  </si>
  <si>
    <t>Germany</t>
  </si>
  <si>
    <t>Spain</t>
  </si>
  <si>
    <t>Italy</t>
  </si>
  <si>
    <t>Israel</t>
  </si>
  <si>
    <t>Canada</t>
  </si>
  <si>
    <t>Sweden</t>
  </si>
  <si>
    <t>Defence Exports (Based on Orders/Contracts signed): Estimated UK and Competitor Percentage Market Shares, 2012-21</t>
  </si>
  <si>
    <t>Average Yearly Share</t>
  </si>
  <si>
    <t>Total UK Defence Exports (Based on Orders/Contracts signed) by Region, 2012-21</t>
  </si>
  <si>
    <t>Percentage</t>
  </si>
  <si>
    <t>Middle East</t>
  </si>
  <si>
    <t>Europe</t>
  </si>
  <si>
    <t>Asia Pacific</t>
  </si>
  <si>
    <t>Latin America</t>
  </si>
  <si>
    <t>UK Exports to Regions, 2020-21</t>
  </si>
  <si>
    <t>OTHER</t>
  </si>
  <si>
    <t>UK and Global Defence Export Market (Based on Orders/Contracts Signed) by Sector</t>
  </si>
  <si>
    <t>2012-21</t>
  </si>
  <si>
    <t>Aerospace</t>
  </si>
  <si>
    <t>Sea</t>
  </si>
  <si>
    <t>2017-21 Total</t>
  </si>
  <si>
    <t>5 Year Average</t>
  </si>
  <si>
    <t>Kuwait</t>
  </si>
  <si>
    <t>US</t>
  </si>
  <si>
    <t>Australia</t>
  </si>
  <si>
    <t>17-21 Total</t>
  </si>
  <si>
    <t>Aircraft</t>
  </si>
  <si>
    <t>Weapon</t>
  </si>
  <si>
    <t>Ships and Submarines</t>
  </si>
  <si>
    <t>Ground Forces</t>
  </si>
  <si>
    <t>Non-Platform Systems</t>
  </si>
  <si>
    <t>Space Systems</t>
  </si>
  <si>
    <t>Middle East and North Africa</t>
  </si>
  <si>
    <t>Asia</t>
  </si>
  <si>
    <t>Americas</t>
  </si>
  <si>
    <t>17-21 total</t>
  </si>
  <si>
    <t>United States</t>
  </si>
  <si>
    <t>UK Imports by Domain, 2017-21</t>
  </si>
  <si>
    <t>Surveyed Supply Chain Spending Defence and Non-Defence</t>
  </si>
  <si>
    <t>Product Use</t>
  </si>
  <si>
    <r>
      <t>Civil</t>
    </r>
    <r>
      <rPr>
        <vertAlign val="superscript"/>
        <sz val="11"/>
        <color theme="1"/>
        <rFont val="Calibri"/>
        <family val="2"/>
        <scheme val="minor"/>
      </rPr>
      <t>1</t>
    </r>
  </si>
  <si>
    <t>Surveyed Supply Chain Spending Domestic and International</t>
  </si>
  <si>
    <t>Supplier Location</t>
  </si>
  <si>
    <t>Domestic Supply Chain Spending</t>
  </si>
  <si>
    <t>Product Type</t>
  </si>
  <si>
    <t>Defence goods and services</t>
  </si>
  <si>
    <r>
      <t>Non-defence goods and services</t>
    </r>
    <r>
      <rPr>
        <vertAlign val="superscript"/>
        <sz val="11"/>
        <color theme="1"/>
        <rFont val="Calibri"/>
        <family val="2"/>
        <scheme val="minor"/>
      </rPr>
      <t>2</t>
    </r>
  </si>
  <si>
    <t>Total Domestic Spend</t>
  </si>
  <si>
    <t xml:space="preserve">Direct Supplier Counts by Company Size, 2021 </t>
  </si>
  <si>
    <r>
      <t>Company Size</t>
    </r>
    <r>
      <rPr>
        <b/>
        <vertAlign val="superscript"/>
        <sz val="11"/>
        <color theme="1"/>
        <rFont val="Calibri"/>
        <family val="2"/>
        <scheme val="minor"/>
      </rPr>
      <t>3</t>
    </r>
  </si>
  <si>
    <t>Median No. of Suppliers</t>
  </si>
  <si>
    <t>Median Share of UK Direct Suppliers</t>
  </si>
  <si>
    <t>£1 bn +</t>
  </si>
  <si>
    <t>&lt;1bn</t>
  </si>
  <si>
    <t>Share of Purchases Used for Defence vs. Defence Sales</t>
  </si>
  <si>
    <t>Median Share of Purchases Used for Defence Outputs</t>
  </si>
  <si>
    <t>Median Share of Defence Sales</t>
  </si>
  <si>
    <t>Average Defence Supply Chain Spending in the UK</t>
  </si>
  <si>
    <t>Median Average Total Value of Purchases from UK Suppliers</t>
  </si>
  <si>
    <t>Median Ratio of UK Defence Purchases to Total UK Purchases</t>
  </si>
  <si>
    <t>1. Assumes supply chain spend not used for the production of defence goods and services is used for civil goods and services.</t>
  </si>
  <si>
    <t>2. Domestic supply chain spend with non-defence goods and services might still be used in the production of defence goods and services.</t>
  </si>
  <si>
    <t>3. Company size defined by total defence turnover.</t>
  </si>
  <si>
    <r>
      <t>PRODCODE</t>
    </r>
    <r>
      <rPr>
        <b/>
        <vertAlign val="superscript"/>
        <sz val="11"/>
        <color theme="1"/>
        <rFont val="Calibri"/>
        <family val="2"/>
        <scheme val="minor"/>
      </rPr>
      <t>1</t>
    </r>
  </si>
  <si>
    <t>Military Weapons</t>
  </si>
  <si>
    <t>Military Vessels</t>
  </si>
  <si>
    <t>Military Aircraft</t>
  </si>
  <si>
    <t>Military Fighting Vehicles</t>
  </si>
  <si>
    <t>Enterprise References Identified per PRODCODE, 2021</t>
  </si>
  <si>
    <t>Sales per Enterprise Reference by PRODCODE, 2021</t>
  </si>
  <si>
    <t>Sales Turnover</t>
  </si>
  <si>
    <t>Average</t>
  </si>
  <si>
    <t>Enterprise References by No. of Associated Military Codes, 2021</t>
  </si>
  <si>
    <t>No. of PRODCODEs</t>
  </si>
  <si>
    <t>Proportion</t>
  </si>
  <si>
    <t>More than 2</t>
  </si>
  <si>
    <t>Total Sales by No. of Associated Military Codes, 2021</t>
  </si>
  <si>
    <t>Sales</t>
  </si>
  <si>
    <t xml:space="preserve">North West </t>
  </si>
  <si>
    <t>East of England</t>
  </si>
  <si>
    <t xml:space="preserve">South East </t>
  </si>
  <si>
    <t>BRES Matched Employment by SIC Division, 2021</t>
  </si>
  <si>
    <t>SIC Code</t>
  </si>
  <si>
    <t>Description</t>
  </si>
  <si>
    <t>30110</t>
  </si>
  <si>
    <t>Building of ships and floating structures</t>
  </si>
  <si>
    <t>30300</t>
  </si>
  <si>
    <t>Manufacture of air and spacecraft and related machinery</t>
  </si>
  <si>
    <t>30400</t>
  </si>
  <si>
    <t>Manufacture of military fighting vehicles</t>
  </si>
  <si>
    <t>25400</t>
  </si>
  <si>
    <t>Manufacture of weapons and ammunition</t>
  </si>
  <si>
    <t>25620</t>
  </si>
  <si>
    <t>Machining</t>
  </si>
  <si>
    <t>26511</t>
  </si>
  <si>
    <t>Manufacture of electronic instruments and appliances for measuring, testing, and navigation, except industrial process control equipment</t>
  </si>
  <si>
    <t>33160</t>
  </si>
  <si>
    <t>Repair and maintenance of aircraft and spacecraft</t>
  </si>
  <si>
    <t>71121</t>
  </si>
  <si>
    <t>Engineering design activities for industrial process and production</t>
  </si>
  <si>
    <t>29</t>
  </si>
  <si>
    <t>Manufacture of motor vehicles, trailers and semi-trailers</t>
  </si>
  <si>
    <t>28</t>
  </si>
  <si>
    <t>Manufacture of machinery and equipment n.e.c.</t>
  </si>
  <si>
    <t>62</t>
  </si>
  <si>
    <t>Computer programming, consultancy and related activities</t>
  </si>
  <si>
    <t>Top Region</t>
  </si>
  <si>
    <t>Second Region</t>
  </si>
  <si>
    <t>Other Transport Equipment</t>
  </si>
  <si>
    <t>Repair and installation of machinery and equipment</t>
  </si>
  <si>
    <t>Manufacture of computer, electronic and optical products</t>
  </si>
  <si>
    <t>Postcodes which could not be matched with ITL regions have been removed.</t>
  </si>
  <si>
    <t>1 - FTE figures have been calculated by UKDSC analysts based on the ONS data.</t>
  </si>
  <si>
    <t>Totals might not sum to 100% due to rounding.</t>
  </si>
  <si>
    <t>Sum of male and female may not add up to total due to incomplete responses.</t>
  </si>
  <si>
    <t>Totals may not sum due to rounding.</t>
  </si>
  <si>
    <r>
      <t>Defence Weighting</t>
    </r>
    <r>
      <rPr>
        <b/>
        <vertAlign val="superscript"/>
        <sz val="11"/>
        <color theme="1"/>
        <rFont val="Calibri"/>
        <family val="2"/>
        <scheme val="minor"/>
      </rPr>
      <t>3</t>
    </r>
  </si>
  <si>
    <t>Median Average Total Value of Purchases on UK Defence Goods and Services</t>
  </si>
  <si>
    <t>1. PRODCODEs used: Military Aircraft (30309999    - Manufacture, installation and repair of military aircraft and parts thereof), Military Weapons (25408999    - Manufacture of military weapons and parts thereof), Military Vessels (30119999    - Manufacture, installation and repair of military vessels and parts thereof), Military Fighting Vehicles (30409999 - Manufacture of military fighting vehicles)</t>
  </si>
  <si>
    <r>
      <t>PRODCODE</t>
    </r>
    <r>
      <rPr>
        <b/>
        <vertAlign val="superscript"/>
        <sz val="11"/>
        <color theme="1"/>
        <rFont val="Calibri"/>
        <family val="2"/>
        <scheme val="minor"/>
      </rPr>
      <t>1,2</t>
    </r>
  </si>
  <si>
    <t>2. UK Manufacturers' sales by product (PRODCOM)</t>
  </si>
  <si>
    <t>Total Sales by PRODCODE (from published ONS PRODCOM data)</t>
  </si>
  <si>
    <t>The remaining tables below are based on MOD analysis of PRODCOM microdata, thus might not equal published ONS figures.</t>
  </si>
  <si>
    <t>Top 2 Regions by SIC Division, 2021, ranked by number of employees</t>
  </si>
  <si>
    <t>Rest of UK</t>
  </si>
  <si>
    <t>BRES Matched Employment by ITL1 Region, 2021, Top 5 Regions</t>
  </si>
  <si>
    <t>JEDHub Annual Economic Report: Accompanying Data Tables</t>
  </si>
  <si>
    <t>Produced by UKDSC</t>
  </si>
  <si>
    <t>Version 1.0</t>
  </si>
  <si>
    <t>Details:</t>
  </si>
  <si>
    <t>No.</t>
  </si>
  <si>
    <t>Title</t>
  </si>
  <si>
    <t>ONS BRES</t>
  </si>
  <si>
    <t>ONS PRODCOM</t>
  </si>
  <si>
    <t>JEDHub Supply Chain</t>
  </si>
  <si>
    <t>UK DSE Defence Exports</t>
  </si>
  <si>
    <t>Janes UK Defence Exports</t>
  </si>
  <si>
    <t>Janes UK Defence Imports</t>
  </si>
  <si>
    <t>Productivity and Value</t>
  </si>
  <si>
    <t>Capability Turnover</t>
  </si>
  <si>
    <t>Turnover</t>
  </si>
  <si>
    <t>Salaries and Wages</t>
  </si>
  <si>
    <t>Skills</t>
  </si>
  <si>
    <t>Trainees</t>
  </si>
  <si>
    <t>ONS Employment</t>
  </si>
  <si>
    <t>Demographics</t>
  </si>
  <si>
    <t>National and regional employment data from the JEDHub Industry Survey</t>
  </si>
  <si>
    <t>National and regional employment data from ONS Annual Survey on Hours and Earnings</t>
  </si>
  <si>
    <t>Demographics data from the JEDHub Industry Survey</t>
  </si>
  <si>
    <t>Salary and wage data from the JEDHub Industry Survey and the ONS Annual Survey on Hours and Earnings</t>
  </si>
  <si>
    <t>Skills data from the JEDHub Industry Survey</t>
  </si>
  <si>
    <t>Recruitment and employment trainee data from the JEDHub Industry Survey</t>
  </si>
  <si>
    <t>Civil and defence turnover data from the JEDHub Industry Survey</t>
  </si>
  <si>
    <t>Turnover by capability segment data from the JEDHub Industry Survey</t>
  </si>
  <si>
    <t>GVA and Productivity data from the JEDHub Industry Survey and ONS Low Level Aggregates</t>
  </si>
  <si>
    <t>Defence export orders data from UK DSE</t>
  </si>
  <si>
    <t>Defence export deliveries data from Janes UK</t>
  </si>
  <si>
    <t>Defence import deliveries data from Janes UK</t>
  </si>
  <si>
    <t>Supply chain spending data from the JEDHub Industry Survey</t>
  </si>
  <si>
    <t>Sales turnover data from MOD analysis of ONS UK manufacturers' sales by product (PRODCOM) and its microdata</t>
  </si>
  <si>
    <t>Employment data from MOD analysis of ONS Business Register and Employment Survey (BRES) and its microdata</t>
  </si>
  <si>
    <r>
      <t>Surveyed FTEs by Civil and Defence Employment</t>
    </r>
    <r>
      <rPr>
        <b/>
        <vertAlign val="superscript"/>
        <sz val="11"/>
        <color theme="1"/>
        <rFont val="Calibri"/>
        <family val="2"/>
        <scheme val="minor"/>
      </rPr>
      <t>1</t>
    </r>
  </si>
  <si>
    <r>
      <t>Regional Distribution of Defence Activity</t>
    </r>
    <r>
      <rPr>
        <b/>
        <vertAlign val="superscript"/>
        <sz val="11"/>
        <color theme="1"/>
        <rFont val="Calibri"/>
        <family val="2"/>
        <scheme val="minor"/>
      </rPr>
      <t>2</t>
    </r>
  </si>
  <si>
    <t>Location Quotient Data on Regional Employment, 2021</t>
  </si>
  <si>
    <t>Return to Contents</t>
  </si>
  <si>
    <t>1.1 Employment</t>
  </si>
  <si>
    <t>1.2 ONS Employment</t>
  </si>
  <si>
    <t>1.3 Demographics</t>
  </si>
  <si>
    <t>2.1 Salaries and Wages</t>
  </si>
  <si>
    <t>2.2 Skills</t>
  </si>
  <si>
    <t>2.3 Trainees</t>
  </si>
  <si>
    <t>Growth rates calculated before rounding.</t>
  </si>
  <si>
    <t>1. GVA data sourced from the ONS Low level aggregates dataset.</t>
  </si>
  <si>
    <t>Defence Employment by Lifecycle Activity</t>
  </si>
  <si>
    <t>2. Industry employment data sourced from the ONS BRES dataset (Table 2).</t>
  </si>
  <si>
    <t>3. Defence weightings generated based on ONS PRODCOM data.</t>
  </si>
  <si>
    <t>3.1 Turnover</t>
  </si>
  <si>
    <t>3.2 Capability Turnover</t>
  </si>
  <si>
    <t>3.3 Productivity and Value</t>
  </si>
  <si>
    <t>4.1 UK DSE Defence Exports</t>
  </si>
  <si>
    <t>4.2 Janes UK Defence Exports</t>
  </si>
  <si>
    <t>4.3 Janes UK Defence Imports</t>
  </si>
  <si>
    <t>5.1 JEDHub Supply Chain</t>
  </si>
  <si>
    <t>5.3 ONS BRES</t>
  </si>
  <si>
    <t>5.2 ONS PRODCOM</t>
  </si>
  <si>
    <t>Contents</t>
  </si>
  <si>
    <t>1. FTEs calculated using defence hours worked and average full time hours on a company-by-company basis, then summed.</t>
  </si>
  <si>
    <t>2. Regional FTEs calculated using the sum of annual defence hours worked in the ITL1 region for 22 companies divided by 1950 (37.5hrs per week), so totals may not sum to those in the previous table.</t>
  </si>
  <si>
    <t>3. Based on total manufacturing employment per region according to ONS Business Register and Employment Survey (Table 4)</t>
  </si>
  <si>
    <r>
      <t>Defence FTEs by Ethnicity</t>
    </r>
    <r>
      <rPr>
        <b/>
        <vertAlign val="superscript"/>
        <sz val="11"/>
        <color theme="1"/>
        <rFont val="Calibri"/>
        <family val="2"/>
        <scheme val="minor"/>
      </rPr>
      <t>1</t>
    </r>
  </si>
  <si>
    <r>
      <t>Male and Female Defence FTEs by Age Group, 2021</t>
    </r>
    <r>
      <rPr>
        <b/>
        <vertAlign val="superscript"/>
        <sz val="11"/>
        <color theme="1"/>
        <rFont val="Calibri"/>
        <family val="2"/>
        <scheme val="minor"/>
      </rPr>
      <t>1</t>
    </r>
  </si>
  <si>
    <t>1. Count unavailable due to aggregated and anonymised nature of the dataset.</t>
  </si>
  <si>
    <r>
      <t>Total Growth</t>
    </r>
    <r>
      <rPr>
        <b/>
        <vertAlign val="superscript"/>
        <sz val="11"/>
        <color theme="1"/>
        <rFont val="Calibri"/>
        <family val="2"/>
        <scheme val="minor"/>
      </rPr>
      <t>2</t>
    </r>
  </si>
  <si>
    <r>
      <t>Average Manufacturing Jobs by Gender, United Kingdom (thousands) not seasonally adjusted</t>
    </r>
    <r>
      <rPr>
        <b/>
        <vertAlign val="superscript"/>
        <sz val="11"/>
        <color theme="1"/>
        <rFont val="Calibri"/>
        <family val="2"/>
        <scheme val="minor"/>
      </rPr>
      <t>3</t>
    </r>
  </si>
  <si>
    <t>2. Total growth based on estimated FTE numbers, not percentages.</t>
  </si>
  <si>
    <t>3. Based on data from ONS Workforce Jobs, using the total manufacturing average over the four quarters of each year</t>
  </si>
  <si>
    <t>Employment Type</t>
  </si>
  <si>
    <r>
      <t>Number FTEs (thousands)</t>
    </r>
    <r>
      <rPr>
        <b/>
        <vertAlign val="superscript"/>
        <sz val="11"/>
        <color theme="1"/>
        <rFont val="Calibri"/>
        <family val="2"/>
        <scheme val="minor"/>
      </rPr>
      <t>1</t>
    </r>
  </si>
  <si>
    <t>UK Employment in FTEs, by Gender</t>
  </si>
  <si>
    <t>UK Manufacturing Employment in FTEs, by Gender</t>
  </si>
  <si>
    <t>Note that BRES is the primary source for detailed estimates of employment data at a geographical and industrial level, thus the ASHE data above may not be equivalent.</t>
  </si>
  <si>
    <t>Further detail on the different employment data sources can be found here.</t>
  </si>
  <si>
    <t>Ethnicity</t>
  </si>
  <si>
    <t>Experience Level</t>
  </si>
  <si>
    <r>
      <t>International Sales Turnover by Region and Customer Type</t>
    </r>
    <r>
      <rPr>
        <b/>
        <vertAlign val="superscript"/>
        <sz val="11"/>
        <color theme="1"/>
        <rFont val="Calibri"/>
        <family val="2"/>
        <scheme val="minor"/>
      </rPr>
      <t>1</t>
    </r>
  </si>
  <si>
    <t>UK defence and security exports for 2021 - GOV.UK (www.gov.uk)</t>
  </si>
  <si>
    <t>Sector</t>
  </si>
  <si>
    <t>Global</t>
  </si>
  <si>
    <t>UK Exports by Country, 2017-21 ($bn), Top 3 Countries</t>
  </si>
  <si>
    <r>
      <t>Grand Total</t>
    </r>
    <r>
      <rPr>
        <b/>
        <vertAlign val="superscript"/>
        <sz val="11"/>
        <color theme="1"/>
        <rFont val="Calibri"/>
        <family val="2"/>
        <scheme val="minor"/>
      </rPr>
      <t>1</t>
    </r>
  </si>
  <si>
    <t>Notes</t>
  </si>
  <si>
    <t>1. Grand total includes all export countries identified including the top 3 listed.</t>
  </si>
  <si>
    <t>UK Exports by Domain ($bn), 2017-21</t>
  </si>
  <si>
    <t>2017-21 total</t>
  </si>
  <si>
    <t>2017-21 5yr avg.</t>
  </si>
  <si>
    <t>1. Grand total includes all import countries identified including the top 3 listed.</t>
  </si>
  <si>
    <r>
      <t>UK Imports by Country ($bn), 2017-21, Top 3 Countries</t>
    </r>
    <r>
      <rPr>
        <b/>
        <vertAlign val="superscript"/>
        <sz val="11"/>
        <color theme="1"/>
        <rFont val="Calibri"/>
        <family val="2"/>
        <scheme val="minor"/>
      </rPr>
      <t>1</t>
    </r>
  </si>
  <si>
    <t>Industry</t>
  </si>
  <si>
    <t>Employment in FTEs, by Region and Industry</t>
  </si>
  <si>
    <r>
      <t>Proportion of FTEs by Salary Band and Gender</t>
    </r>
    <r>
      <rPr>
        <b/>
        <vertAlign val="superscript"/>
        <sz val="11"/>
        <color theme="1"/>
        <rFont val="Calibri"/>
        <family val="2"/>
        <scheme val="minor"/>
      </rPr>
      <t>1</t>
    </r>
  </si>
  <si>
    <r>
      <t>Average Salary per Full-Time Worker, by Industry and Gender</t>
    </r>
    <r>
      <rPr>
        <b/>
        <vertAlign val="superscript"/>
        <sz val="11"/>
        <color theme="1"/>
        <rFont val="Calibri"/>
        <family val="2"/>
        <scheme val="minor"/>
      </rPr>
      <t>2</t>
    </r>
  </si>
  <si>
    <t>UK Total</t>
  </si>
  <si>
    <t>Manufacturing (C)</t>
  </si>
  <si>
    <t>2. Earnings and hours worked, industry by four-digit SIC: ASHE Table 16 - Office for National Statistics (ons.gov.uk)</t>
  </si>
  <si>
    <t>Cells with 'x' represent suppressed data due to disclosure.</t>
  </si>
  <si>
    <r>
      <t>UK Exports by Region ($bn), 2017-21</t>
    </r>
    <r>
      <rPr>
        <b/>
        <vertAlign val="superscript"/>
        <sz val="11"/>
        <color theme="1"/>
        <rFont val="Calibri"/>
        <family val="2"/>
        <scheme val="minor"/>
      </rPr>
      <t>2</t>
    </r>
  </si>
  <si>
    <t>2. '*' Represents values less than $1mil.</t>
  </si>
  <si>
    <t>The data tables enclosed accompany the JEDHub Annual Economic Report released in May 2023. The data is comprised of data provided from the JEDHub Industry Survey and analysis completed by UKDSC and MOD analysts on third-party data sources, including the ONS and Janes.
Further details can be found on the contents page and in the notes for each table. Details on methodology can be found in the accompanying Methodology and Quality Assurance report on JEDHub.org.</t>
  </si>
  <si>
    <t>Total Spend on Wages and Salaries of Defence FTEs</t>
  </si>
  <si>
    <t>Date: 5th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</si>
</sst>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
    <numFmt numFmtId="165" formatCode="_-&quot;£&quot;* #,##0_-;\-&quot;£&quot;* #,##0_-;_-&quot;£&quot;* &quot;-&quot;??_-;_-@_-"/>
    <numFmt numFmtId="166" formatCode="_-* #,##0_-;\-* #,##0_-;_-* &quot;-&quot;??_-;_-@_-"/>
    <numFmt numFmtId="167" formatCode="#,##0.0"/>
    <numFmt numFmtId="168" formatCode="0.0"/>
    <numFmt numFmtId="169" formatCode="&quot;£&quot;#,##0"/>
    <numFmt numFmtId="170" formatCode="_-&quot;£&quot;* #,##0.0_-;\-&quot;£&quot;* #,##0.0_-;_-&quot;£&quot;* &quot;-&quot;??_-;_-@_-"/>
    <numFmt numFmtId="171" formatCode="0.000000000000000%"/>
    <numFmt numFmtId="172"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sz val="8"/>
      <name val="Calibri"/>
      <family val="2"/>
      <scheme val="minor"/>
    </font>
    <font>
      <u/>
      <sz val="11"/>
      <color theme="10"/>
      <name val="Calibri"/>
      <family val="2"/>
      <scheme val="minor"/>
    </font>
    <font>
      <b/>
      <sz val="14"/>
      <color theme="1"/>
      <name val="Calibri"/>
      <family val="2"/>
      <scheme val="minor"/>
    </font>
    <font>
      <sz val="11"/>
      <name val="Calibri"/>
      <family val="2"/>
      <scheme val="minor"/>
    </font>
    <font>
      <sz val="10"/>
      <color indexed="8"/>
      <name val="Arial"/>
      <family val="2"/>
    </font>
    <font>
      <i/>
      <sz val="11"/>
      <color theme="1"/>
      <name val="Calibri"/>
      <family val="2"/>
      <scheme val="minor"/>
    </font>
    <font>
      <b/>
      <sz val="11"/>
      <name val="Calibri"/>
      <family val="2"/>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double">
        <color indexed="64"/>
      </bottom>
      <diagonal/>
    </border>
    <border>
      <left style="thin">
        <color indexed="64"/>
      </left>
      <right/>
      <top/>
      <bottom style="thin">
        <color auto="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290">
    <xf numFmtId="0" fontId="0" fillId="0" borderId="0" xfId="0"/>
    <xf numFmtId="0" fontId="2" fillId="0" borderId="0" xfId="0" applyFont="1"/>
    <xf numFmtId="0" fontId="2" fillId="0" borderId="1" xfId="0" applyFont="1" applyBorder="1"/>
    <xf numFmtId="164" fontId="0" fillId="0" borderId="0" xfId="2" applyNumberFormat="1" applyFont="1" applyBorder="1"/>
    <xf numFmtId="164" fontId="0" fillId="0" borderId="2" xfId="2" applyNumberFormat="1" applyFont="1" applyBorder="1"/>
    <xf numFmtId="164" fontId="2" fillId="0" borderId="0" xfId="2" applyNumberFormat="1" applyFont="1"/>
    <xf numFmtId="0" fontId="0" fillId="0" borderId="4" xfId="0" applyBorder="1"/>
    <xf numFmtId="0" fontId="0" fillId="0" borderId="2" xfId="0" applyBorder="1"/>
    <xf numFmtId="44" fontId="0" fillId="0" borderId="0" xfId="1" applyFont="1"/>
    <xf numFmtId="0" fontId="0" fillId="0" borderId="0" xfId="0" applyAlignment="1">
      <alignment horizontal="left"/>
    </xf>
    <xf numFmtId="164" fontId="0" fillId="0" borderId="0" xfId="0" applyNumberFormat="1"/>
    <xf numFmtId="0" fontId="0" fillId="0" borderId="2" xfId="0" applyBorder="1" applyAlignment="1">
      <alignment horizontal="left"/>
    </xf>
    <xf numFmtId="164" fontId="0" fillId="0" borderId="2" xfId="0" applyNumberFormat="1" applyBorder="1"/>
    <xf numFmtId="0" fontId="2" fillId="0" borderId="0" xfId="0" applyFont="1" applyAlignment="1">
      <alignment horizontal="left"/>
    </xf>
    <xf numFmtId="10" fontId="2" fillId="0" borderId="0" xfId="0" applyNumberFormat="1" applyFont="1"/>
    <xf numFmtId="164" fontId="0" fillId="0" borderId="4" xfId="2" applyNumberFormat="1" applyFont="1" applyBorder="1"/>
    <xf numFmtId="10" fontId="0" fillId="0" borderId="0" xfId="0" applyNumberFormat="1"/>
    <xf numFmtId="9" fontId="0" fillId="0" borderId="2" xfId="2" applyFont="1" applyFill="1" applyBorder="1" applyAlignment="1">
      <alignment horizontal="right"/>
    </xf>
    <xf numFmtId="9" fontId="2" fillId="0" borderId="0" xfId="2" applyFont="1" applyFill="1" applyBorder="1" applyAlignment="1">
      <alignment horizontal="right"/>
    </xf>
    <xf numFmtId="0" fontId="0" fillId="0" borderId="4" xfId="0" applyBorder="1" applyAlignment="1">
      <alignment horizontal="left"/>
    </xf>
    <xf numFmtId="164" fontId="0" fillId="0" borderId="4" xfId="2" applyNumberFormat="1" applyFont="1" applyFill="1" applyBorder="1"/>
    <xf numFmtId="164" fontId="0" fillId="0" borderId="0" xfId="2" applyNumberFormat="1" applyFont="1" applyFill="1" applyBorder="1"/>
    <xf numFmtId="164" fontId="0" fillId="0" borderId="2" xfId="2" applyNumberFormat="1" applyFont="1" applyFill="1" applyBorder="1"/>
    <xf numFmtId="164" fontId="2" fillId="0" borderId="0" xfId="2" applyNumberFormat="1" applyFont="1" applyFill="1" applyBorder="1"/>
    <xf numFmtId="0" fontId="0" fillId="0" borderId="3" xfId="0" applyBorder="1"/>
    <xf numFmtId="0" fontId="0" fillId="0" borderId="0" xfId="1" applyNumberFormat="1" applyFont="1" applyFill="1" applyBorder="1"/>
    <xf numFmtId="44" fontId="0" fillId="0" borderId="0" xfId="0" applyNumberFormat="1"/>
    <xf numFmtId="44" fontId="2" fillId="0" borderId="0" xfId="1" applyFont="1"/>
    <xf numFmtId="9" fontId="0" fillId="0" borderId="4" xfId="2" applyFont="1" applyBorder="1"/>
    <xf numFmtId="9" fontId="0" fillId="0" borderId="2" xfId="2" applyFont="1" applyBorder="1"/>
    <xf numFmtId="9" fontId="2" fillId="0" borderId="0" xfId="2" applyFont="1"/>
    <xf numFmtId="0" fontId="0" fillId="0" borderId="0" xfId="0" quotePrefix="1"/>
    <xf numFmtId="0" fontId="2" fillId="0" borderId="0" xfId="1" applyNumberFormat="1" applyFont="1"/>
    <xf numFmtId="0" fontId="2" fillId="0" borderId="0" xfId="2" applyNumberFormat="1" applyFont="1"/>
    <xf numFmtId="164" fontId="0" fillId="0" borderId="0" xfId="2" applyNumberFormat="1" applyFont="1"/>
    <xf numFmtId="9" fontId="0" fillId="0" borderId="0" xfId="2" applyFont="1" applyBorder="1"/>
    <xf numFmtId="3" fontId="0" fillId="0" borderId="0" xfId="0" applyNumberFormat="1"/>
    <xf numFmtId="3" fontId="0" fillId="0" borderId="2" xfId="0" applyNumberFormat="1" applyBorder="1"/>
    <xf numFmtId="3" fontId="2" fillId="0" borderId="0" xfId="0" applyNumberFormat="1" applyFont="1"/>
    <xf numFmtId="0" fontId="2" fillId="0" borderId="6" xfId="0" applyFont="1" applyBorder="1"/>
    <xf numFmtId="0" fontId="2" fillId="0" borderId="5" xfId="0" applyFont="1" applyBorder="1"/>
    <xf numFmtId="165" fontId="0" fillId="0" borderId="0" xfId="1" applyNumberFormat="1" applyFont="1" applyFill="1" applyBorder="1" applyAlignment="1">
      <alignment horizontal="right"/>
    </xf>
    <xf numFmtId="166" fontId="0" fillId="0" borderId="0" xfId="3" applyNumberFormat="1" applyFont="1" applyFill="1" applyBorder="1" applyAlignment="1">
      <alignment horizontal="right"/>
    </xf>
    <xf numFmtId="165" fontId="0" fillId="0" borderId="0" xfId="1" applyNumberFormat="1" applyFont="1" applyFill="1" applyAlignment="1">
      <alignment horizontal="right"/>
    </xf>
    <xf numFmtId="166" fontId="0" fillId="0" borderId="0" xfId="3" applyNumberFormat="1" applyFont="1" applyFill="1" applyAlignment="1">
      <alignment horizontal="right"/>
    </xf>
    <xf numFmtId="165" fontId="0" fillId="0" borderId="2" xfId="1" applyNumberFormat="1" applyFont="1" applyFill="1" applyBorder="1" applyAlignment="1">
      <alignment horizontal="right"/>
    </xf>
    <xf numFmtId="166" fontId="0" fillId="0" borderId="2" xfId="3" applyNumberFormat="1" applyFont="1" applyFill="1" applyBorder="1" applyAlignment="1">
      <alignment horizontal="right"/>
    </xf>
    <xf numFmtId="165" fontId="0" fillId="0" borderId="0" xfId="1" applyNumberFormat="1" applyFont="1" applyFill="1"/>
    <xf numFmtId="166" fontId="0" fillId="0" borderId="0" xfId="3" applyNumberFormat="1" applyFont="1" applyFill="1"/>
    <xf numFmtId="165" fontId="0" fillId="0" borderId="0" xfId="1" applyNumberFormat="1" applyFont="1"/>
    <xf numFmtId="9" fontId="0" fillId="0" borderId="0" xfId="2" applyFont="1" applyFill="1" applyBorder="1" applyAlignment="1">
      <alignment horizontal="right"/>
    </xf>
    <xf numFmtId="44" fontId="0" fillId="0" borderId="0" xfId="1" applyFont="1" applyFill="1" applyBorder="1" applyAlignment="1">
      <alignment horizontal="right"/>
    </xf>
    <xf numFmtId="166" fontId="0" fillId="0" borderId="0" xfId="0" applyNumberFormat="1"/>
    <xf numFmtId="0" fontId="6" fillId="0" borderId="0" xfId="4"/>
    <xf numFmtId="164" fontId="2" fillId="0" borderId="0" xfId="2" applyNumberFormat="1" applyFont="1" applyAlignment="1"/>
    <xf numFmtId="0" fontId="2" fillId="0" borderId="6" xfId="0" applyFont="1" applyBorder="1" applyAlignment="1">
      <alignment wrapText="1"/>
    </xf>
    <xf numFmtId="0" fontId="2" fillId="0" borderId="6" xfId="0" applyFont="1" applyBorder="1" applyAlignment="1">
      <alignment horizontal="right" wrapText="1"/>
    </xf>
    <xf numFmtId="0" fontId="2" fillId="0" borderId="6" xfId="0" applyFont="1" applyBorder="1" applyAlignment="1">
      <alignment horizontal="right"/>
    </xf>
    <xf numFmtId="0" fontId="0" fillId="0" borderId="0" xfId="3" applyNumberFormat="1" applyFont="1" applyFill="1" applyBorder="1" applyAlignment="1">
      <alignment horizontal="right"/>
    </xf>
    <xf numFmtId="166" fontId="2" fillId="0" borderId="0" xfId="3" applyNumberFormat="1" applyFont="1"/>
    <xf numFmtId="166" fontId="0" fillId="0" borderId="4" xfId="3" applyNumberFormat="1" applyFont="1" applyBorder="1"/>
    <xf numFmtId="166" fontId="0" fillId="0" borderId="0" xfId="3" applyNumberFormat="1" applyFont="1" applyBorder="1"/>
    <xf numFmtId="166" fontId="0" fillId="0" borderId="2" xfId="3" applyNumberFormat="1" applyFont="1" applyBorder="1"/>
    <xf numFmtId="0" fontId="0" fillId="2" borderId="0" xfId="0" applyFill="1"/>
    <xf numFmtId="0" fontId="8" fillId="0" borderId="0" xfId="4" applyFont="1"/>
    <xf numFmtId="0" fontId="2" fillId="2" borderId="0" xfId="0" applyFont="1" applyFill="1"/>
    <xf numFmtId="0" fontId="0" fillId="2" borderId="8" xfId="0" applyFill="1" applyBorder="1"/>
    <xf numFmtId="0" fontId="0" fillId="2" borderId="0" xfId="0" applyFill="1" applyAlignment="1">
      <alignment horizontal="right"/>
    </xf>
    <xf numFmtId="0" fontId="10" fillId="2" borderId="0" xfId="0" applyFont="1" applyFill="1"/>
    <xf numFmtId="0" fontId="0" fillId="2" borderId="7" xfId="0" applyFill="1" applyBorder="1" applyAlignment="1">
      <alignment horizontal="right"/>
    </xf>
    <xf numFmtId="3" fontId="0" fillId="2" borderId="7" xfId="0" applyNumberFormat="1" applyFill="1" applyBorder="1"/>
    <xf numFmtId="0" fontId="0" fillId="2" borderId="7" xfId="0" applyFill="1" applyBorder="1"/>
    <xf numFmtId="168" fontId="0" fillId="2" borderId="0" xfId="0" applyNumberFormat="1" applyFill="1"/>
    <xf numFmtId="2" fontId="0" fillId="2" borderId="0" xfId="0" applyNumberFormat="1" applyFill="1"/>
    <xf numFmtId="43" fontId="0" fillId="0" borderId="0" xfId="3" applyFont="1"/>
    <xf numFmtId="0" fontId="6" fillId="0" borderId="0" xfId="4" applyFill="1"/>
    <xf numFmtId="0" fontId="2" fillId="0" borderId="0" xfId="1" applyNumberFormat="1" applyFont="1" applyBorder="1"/>
    <xf numFmtId="166" fontId="0" fillId="0" borderId="0" xfId="3" applyNumberFormat="1" applyFont="1"/>
    <xf numFmtId="0" fontId="2" fillId="2" borderId="0" xfId="0" applyFont="1" applyFill="1" applyAlignment="1">
      <alignment horizontal="right"/>
    </xf>
    <xf numFmtId="0" fontId="2" fillId="0" borderId="0" xfId="0" applyFont="1" applyAlignment="1">
      <alignment horizontal="right"/>
    </xf>
    <xf numFmtId="2" fontId="0" fillId="0" borderId="0" xfId="0" applyNumberFormat="1" applyAlignment="1">
      <alignment horizontal="right"/>
    </xf>
    <xf numFmtId="0" fontId="2" fillId="0" borderId="0" xfId="3" applyNumberFormat="1" applyFont="1" applyFill="1"/>
    <xf numFmtId="0" fontId="2" fillId="0" borderId="0" xfId="1" applyNumberFormat="1" applyFont="1" applyFill="1"/>
    <xf numFmtId="0" fontId="0" fillId="0" borderId="7" xfId="0" applyBorder="1"/>
    <xf numFmtId="0" fontId="0" fillId="0" borderId="0" xfId="0" applyAlignment="1">
      <alignment horizontal="right"/>
    </xf>
    <xf numFmtId="164" fontId="0" fillId="0" borderId="4" xfId="0" applyNumberFormat="1" applyBorder="1"/>
    <xf numFmtId="0" fontId="2" fillId="0" borderId="1" xfId="0" applyFont="1" applyBorder="1" applyAlignment="1">
      <alignment horizontal="right"/>
    </xf>
    <xf numFmtId="0" fontId="2" fillId="0" borderId="1" xfId="0" applyFont="1" applyBorder="1" applyAlignment="1">
      <alignment horizontal="left"/>
    </xf>
    <xf numFmtId="166" fontId="0" fillId="0" borderId="2" xfId="3" applyNumberFormat="1" applyFont="1" applyFill="1" applyBorder="1"/>
    <xf numFmtId="166" fontId="2" fillId="0" borderId="0" xfId="3" applyNumberFormat="1" applyFont="1" applyFill="1"/>
    <xf numFmtId="169" fontId="0" fillId="0" borderId="0" xfId="1" applyNumberFormat="1" applyFont="1" applyFill="1" applyBorder="1"/>
    <xf numFmtId="169" fontId="0" fillId="0" borderId="2" xfId="1" applyNumberFormat="1" applyFont="1" applyFill="1" applyBorder="1"/>
    <xf numFmtId="169" fontId="2" fillId="0" borderId="0" xfId="1" applyNumberFormat="1" applyFont="1" applyFill="1"/>
    <xf numFmtId="168" fontId="0" fillId="0" borderId="4" xfId="2" applyNumberFormat="1" applyFont="1" applyFill="1" applyBorder="1"/>
    <xf numFmtId="168" fontId="0" fillId="0" borderId="0" xfId="2" applyNumberFormat="1" applyFont="1" applyFill="1" applyBorder="1"/>
    <xf numFmtId="168" fontId="0" fillId="0" borderId="2" xfId="2" applyNumberFormat="1" applyFont="1" applyFill="1" applyBorder="1"/>
    <xf numFmtId="164" fontId="2" fillId="0" borderId="0" xfId="0" applyNumberFormat="1" applyFont="1"/>
    <xf numFmtId="164" fontId="0" fillId="0" borderId="2" xfId="2" applyNumberFormat="1" applyFont="1" applyFill="1" applyBorder="1" applyAlignment="1">
      <alignment horizontal="right"/>
    </xf>
    <xf numFmtId="165" fontId="0" fillId="0" borderId="4" xfId="1" applyNumberFormat="1" applyFont="1" applyBorder="1"/>
    <xf numFmtId="165" fontId="0" fillId="0" borderId="2" xfId="1" applyNumberFormat="1" applyFont="1" applyBorder="1"/>
    <xf numFmtId="165" fontId="0" fillId="2" borderId="7" xfId="1" applyNumberFormat="1" applyFont="1" applyFill="1" applyBorder="1"/>
    <xf numFmtId="166" fontId="0" fillId="0" borderId="4" xfId="3" applyNumberFormat="1" applyFont="1" applyFill="1" applyBorder="1" applyAlignment="1">
      <alignment horizontal="right"/>
    </xf>
    <xf numFmtId="171" fontId="0" fillId="0" borderId="0" xfId="0" applyNumberFormat="1"/>
    <xf numFmtId="165" fontId="2" fillId="0" borderId="0" xfId="1" applyNumberFormat="1" applyFont="1"/>
    <xf numFmtId="165" fontId="0" fillId="0" borderId="4" xfId="0" applyNumberFormat="1" applyBorder="1"/>
    <xf numFmtId="165" fontId="0" fillId="0" borderId="2" xfId="0" applyNumberFormat="1" applyBorder="1"/>
    <xf numFmtId="165" fontId="2" fillId="0" borderId="0" xfId="0" applyNumberFormat="1" applyFont="1"/>
    <xf numFmtId="165" fontId="0" fillId="0" borderId="0" xfId="0" applyNumberFormat="1"/>
    <xf numFmtId="165" fontId="0" fillId="0" borderId="0" xfId="1" applyNumberFormat="1" applyFont="1" applyBorder="1"/>
    <xf numFmtId="170" fontId="0" fillId="0" borderId="0" xfId="1" applyNumberFormat="1" applyFont="1" applyFill="1" applyBorder="1" applyAlignment="1">
      <alignment horizontal="right"/>
    </xf>
    <xf numFmtId="170" fontId="0" fillId="0" borderId="2" xfId="1" applyNumberFormat="1" applyFont="1" applyFill="1" applyBorder="1" applyAlignment="1">
      <alignment horizontal="right"/>
    </xf>
    <xf numFmtId="170" fontId="0" fillId="0" borderId="0" xfId="1" applyNumberFormat="1" applyFont="1" applyFill="1" applyAlignment="1">
      <alignment horizontal="right"/>
    </xf>
    <xf numFmtId="0" fontId="0" fillId="0" borderId="0" xfId="0" applyAlignment="1">
      <alignment vertical="top" wrapText="1"/>
    </xf>
    <xf numFmtId="0" fontId="6" fillId="0" borderId="0" xfId="4" applyAlignment="1">
      <alignment vertical="top"/>
    </xf>
    <xf numFmtId="0" fontId="11" fillId="0" borderId="0" xfId="0" applyFont="1"/>
    <xf numFmtId="0" fontId="12" fillId="0" borderId="0" xfId="0" applyFont="1"/>
    <xf numFmtId="0" fontId="2" fillId="0" borderId="0" xfId="2" applyNumberFormat="1" applyFont="1" applyFill="1" applyBorder="1"/>
    <xf numFmtId="0" fontId="2" fillId="0" borderId="1" xfId="0" applyFont="1" applyBorder="1" applyAlignment="1">
      <alignment wrapText="1"/>
    </xf>
    <xf numFmtId="0" fontId="0" fillId="0" borderId="0" xfId="0" applyAlignment="1">
      <alignment wrapText="1"/>
    </xf>
    <xf numFmtId="169" fontId="0" fillId="0" borderId="9" xfId="1" applyNumberFormat="1" applyFont="1" applyFill="1" applyBorder="1"/>
    <xf numFmtId="169" fontId="0" fillId="0" borderId="15" xfId="1" applyNumberFormat="1" applyFont="1" applyFill="1" applyBorder="1"/>
    <xf numFmtId="166" fontId="2" fillId="0" borderId="0" xfId="3" applyNumberFormat="1" applyFont="1" applyBorder="1"/>
    <xf numFmtId="169" fontId="2" fillId="0" borderId="9" xfId="1" applyNumberFormat="1" applyFont="1" applyFill="1" applyBorder="1"/>
    <xf numFmtId="0" fontId="2" fillId="0" borderId="0" xfId="3" applyNumberFormat="1" applyFont="1" applyBorder="1"/>
    <xf numFmtId="0" fontId="2" fillId="0" borderId="9" xfId="1" applyNumberFormat="1" applyFont="1" applyFill="1" applyBorder="1"/>
    <xf numFmtId="1" fontId="0" fillId="2" borderId="0" xfId="0" applyNumberFormat="1" applyFill="1"/>
    <xf numFmtId="0" fontId="2" fillId="0" borderId="14" xfId="0" applyFont="1" applyBorder="1" applyAlignment="1">
      <alignment horizontal="right"/>
    </xf>
    <xf numFmtId="0" fontId="2" fillId="0" borderId="1" xfId="0" applyFont="1" applyBorder="1" applyAlignment="1">
      <alignment horizontal="right" wrapText="1"/>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0" xfId="0" applyFont="1" applyFill="1" applyAlignment="1">
      <alignment horizontal="left"/>
    </xf>
    <xf numFmtId="0" fontId="0" fillId="2" borderId="2" xfId="0" applyFill="1" applyBorder="1"/>
    <xf numFmtId="1" fontId="0" fillId="2" borderId="2" xfId="0" applyNumberFormat="1" applyFill="1" applyBorder="1"/>
    <xf numFmtId="0" fontId="0" fillId="2" borderId="18" xfId="0" applyFill="1" applyBorder="1"/>
    <xf numFmtId="0" fontId="2" fillId="2" borderId="6" xfId="0" applyFont="1" applyFill="1" applyBorder="1"/>
    <xf numFmtId="164" fontId="0" fillId="2" borderId="0" xfId="2" applyNumberFormat="1" applyFont="1" applyFill="1" applyBorder="1"/>
    <xf numFmtId="164" fontId="0" fillId="2" borderId="2" xfId="2" applyNumberFormat="1" applyFont="1" applyFill="1" applyBorder="1"/>
    <xf numFmtId="0" fontId="11" fillId="2" borderId="0" xfId="0" applyFont="1" applyFill="1"/>
    <xf numFmtId="0" fontId="6" fillId="2" borderId="0" xfId="4" applyFill="1"/>
    <xf numFmtId="0" fontId="0" fillId="2" borderId="0" xfId="0" applyFill="1" applyAlignment="1">
      <alignment horizontal="left"/>
    </xf>
    <xf numFmtId="0" fontId="0" fillId="2" borderId="2" xfId="0" applyFill="1" applyBorder="1" applyAlignment="1">
      <alignment horizontal="left"/>
    </xf>
    <xf numFmtId="0" fontId="2" fillId="2" borderId="1" xfId="0" applyFont="1" applyFill="1" applyBorder="1" applyAlignment="1">
      <alignment horizontal="right" wrapText="1"/>
    </xf>
    <xf numFmtId="0" fontId="2" fillId="2" borderId="17" xfId="0" applyFont="1" applyFill="1" applyBorder="1" applyAlignment="1">
      <alignment horizontal="right" wrapText="1"/>
    </xf>
    <xf numFmtId="0" fontId="2" fillId="0" borderId="17" xfId="0" applyFont="1" applyBorder="1" applyAlignment="1">
      <alignment horizontal="right"/>
    </xf>
    <xf numFmtId="3" fontId="0" fillId="0" borderId="8" xfId="0" applyNumberFormat="1" applyBorder="1"/>
    <xf numFmtId="3" fontId="0" fillId="0" borderId="9" xfId="0" applyNumberFormat="1" applyBorder="1"/>
    <xf numFmtId="3" fontId="0" fillId="0" borderId="18" xfId="0" applyNumberFormat="1" applyBorder="1"/>
    <xf numFmtId="3" fontId="0" fillId="0" borderId="15" xfId="0" applyNumberFormat="1" applyBorder="1"/>
    <xf numFmtId="3" fontId="2" fillId="0" borderId="8" xfId="0" applyNumberFormat="1" applyFont="1" applyBorder="1"/>
    <xf numFmtId="3" fontId="2" fillId="0" borderId="9" xfId="0" applyNumberFormat="1" applyFont="1" applyBorder="1"/>
    <xf numFmtId="0" fontId="2" fillId="0" borderId="20" xfId="0" applyFont="1" applyBorder="1" applyAlignment="1">
      <alignment horizontal="right"/>
    </xf>
    <xf numFmtId="0" fontId="2" fillId="0" borderId="21" xfId="0" applyFont="1" applyBorder="1" applyAlignment="1">
      <alignment horizontal="right"/>
    </xf>
    <xf numFmtId="0" fontId="2" fillId="0" borderId="3" xfId="0" applyFont="1" applyBorder="1"/>
    <xf numFmtId="165" fontId="0" fillId="0" borderId="22" xfId="0" applyNumberFormat="1" applyBorder="1"/>
    <xf numFmtId="165" fontId="0" fillId="0" borderId="9" xfId="0" applyNumberFormat="1" applyBorder="1"/>
    <xf numFmtId="165" fontId="0" fillId="0" borderId="15" xfId="0" applyNumberFormat="1" applyBorder="1"/>
    <xf numFmtId="165" fontId="2" fillId="0" borderId="9" xfId="0" applyNumberFormat="1" applyFont="1" applyBorder="1"/>
    <xf numFmtId="0" fontId="2" fillId="0" borderId="7" xfId="0" applyFont="1" applyBorder="1"/>
    <xf numFmtId="0" fontId="2" fillId="0" borderId="9" xfId="0" applyFont="1" applyBorder="1"/>
    <xf numFmtId="0" fontId="2" fillId="0" borderId="20" xfId="0" applyFont="1" applyBorder="1" applyAlignment="1">
      <alignment horizontal="right" wrapText="1"/>
    </xf>
    <xf numFmtId="165" fontId="0" fillId="0" borderId="8" xfId="1" applyNumberFormat="1" applyFont="1" applyFill="1" applyBorder="1" applyAlignment="1">
      <alignment horizontal="right"/>
    </xf>
    <xf numFmtId="165" fontId="0" fillId="0" borderId="9" xfId="1" applyNumberFormat="1" applyFont="1" applyFill="1" applyBorder="1" applyAlignment="1">
      <alignment horizontal="right"/>
    </xf>
    <xf numFmtId="170" fontId="0" fillId="0" borderId="9" xfId="1" applyNumberFormat="1" applyFont="1" applyFill="1" applyBorder="1" applyAlignment="1">
      <alignment horizontal="right"/>
    </xf>
    <xf numFmtId="165" fontId="0" fillId="0" borderId="18" xfId="1" applyNumberFormat="1" applyFont="1" applyFill="1" applyBorder="1" applyAlignment="1">
      <alignment horizontal="right"/>
    </xf>
    <xf numFmtId="170" fontId="0" fillId="0" borderId="15" xfId="1" applyNumberFormat="1" applyFont="1" applyFill="1" applyBorder="1" applyAlignment="1">
      <alignment horizontal="right"/>
    </xf>
    <xf numFmtId="0" fontId="2" fillId="0" borderId="21" xfId="0" applyFont="1" applyBorder="1" applyAlignment="1">
      <alignment horizontal="right" wrapText="1"/>
    </xf>
    <xf numFmtId="9" fontId="0" fillId="0" borderId="8" xfId="2" applyFont="1" applyFill="1" applyBorder="1" applyAlignment="1">
      <alignment horizontal="right"/>
    </xf>
    <xf numFmtId="44" fontId="0" fillId="0" borderId="9" xfId="1" applyFont="1" applyFill="1" applyBorder="1" applyAlignment="1">
      <alignment horizontal="right"/>
    </xf>
    <xf numFmtId="9" fontId="0" fillId="0" borderId="18" xfId="2" applyFont="1" applyFill="1" applyBorder="1" applyAlignment="1">
      <alignment horizontal="right"/>
    </xf>
    <xf numFmtId="0" fontId="2" fillId="0" borderId="6" xfId="0" applyFont="1" applyBorder="1" applyAlignment="1">
      <alignment horizontal="center"/>
    </xf>
    <xf numFmtId="44" fontId="2" fillId="0" borderId="6" xfId="1" applyFont="1" applyFill="1" applyBorder="1"/>
    <xf numFmtId="166" fontId="2" fillId="0" borderId="6" xfId="3" applyNumberFormat="1" applyFont="1" applyFill="1" applyBorder="1"/>
    <xf numFmtId="170" fontId="2" fillId="0" borderId="6" xfId="1" applyNumberFormat="1" applyFont="1" applyFill="1" applyBorder="1"/>
    <xf numFmtId="0" fontId="2" fillId="0" borderId="20" xfId="0" applyFont="1" applyBorder="1" applyAlignment="1">
      <alignment horizontal="center"/>
    </xf>
    <xf numFmtId="170" fontId="2" fillId="0" borderId="6" xfId="1" applyNumberFormat="1" applyFont="1" applyFill="1" applyBorder="1" applyAlignment="1">
      <alignment horizontal="right"/>
    </xf>
    <xf numFmtId="166" fontId="2" fillId="0" borderId="6" xfId="3" applyNumberFormat="1" applyFont="1" applyFill="1" applyBorder="1" applyAlignment="1">
      <alignment horizontal="right"/>
    </xf>
    <xf numFmtId="44" fontId="2" fillId="0" borderId="21" xfId="1" applyFont="1" applyFill="1" applyBorder="1" applyAlignment="1">
      <alignment horizontal="right"/>
    </xf>
    <xf numFmtId="44" fontId="2" fillId="0" borderId="6" xfId="1" applyFont="1" applyFill="1" applyBorder="1" applyAlignment="1">
      <alignment horizontal="right"/>
    </xf>
    <xf numFmtId="0" fontId="0" fillId="2" borderId="1" xfId="0" applyFill="1" applyBorder="1"/>
    <xf numFmtId="0" fontId="2" fillId="2" borderId="1" xfId="0" applyFont="1" applyFill="1" applyBorder="1"/>
    <xf numFmtId="0" fontId="0" fillId="2" borderId="23" xfId="0" applyFill="1" applyBorder="1"/>
    <xf numFmtId="0" fontId="2" fillId="2" borderId="1" xfId="0" applyFont="1" applyFill="1" applyBorder="1" applyAlignment="1">
      <alignment horizontal="right"/>
    </xf>
    <xf numFmtId="0" fontId="0" fillId="2" borderId="4" xfId="0" applyFill="1" applyBorder="1"/>
    <xf numFmtId="168" fontId="0" fillId="2" borderId="4" xfId="0" applyNumberFormat="1" applyFill="1" applyBorder="1"/>
    <xf numFmtId="168" fontId="0" fillId="2" borderId="2" xfId="0" applyNumberFormat="1" applyFill="1" applyBorder="1"/>
    <xf numFmtId="164" fontId="0" fillId="2" borderId="0" xfId="2" applyNumberFormat="1" applyFont="1" applyFill="1"/>
    <xf numFmtId="164" fontId="0" fillId="2" borderId="4" xfId="2" applyNumberFormat="1" applyFont="1" applyFill="1" applyBorder="1"/>
    <xf numFmtId="9" fontId="0" fillId="2" borderId="0" xfId="2" applyFont="1" applyFill="1" applyBorder="1"/>
    <xf numFmtId="9" fontId="0" fillId="2" borderId="9" xfId="2" applyFont="1" applyFill="1" applyBorder="1"/>
    <xf numFmtId="0" fontId="2" fillId="2" borderId="6" xfId="0" applyFont="1" applyFill="1" applyBorder="1" applyAlignment="1">
      <alignment horizontal="right"/>
    </xf>
    <xf numFmtId="0" fontId="2" fillId="2" borderId="21" xfId="0" applyFont="1" applyFill="1" applyBorder="1" applyAlignment="1">
      <alignment horizontal="right"/>
    </xf>
    <xf numFmtId="9" fontId="0" fillId="2" borderId="4" xfId="2" applyFont="1" applyFill="1" applyBorder="1"/>
    <xf numFmtId="9" fontId="0" fillId="2" borderId="22" xfId="2" applyFont="1" applyFill="1" applyBorder="1"/>
    <xf numFmtId="9" fontId="0" fillId="2" borderId="2" xfId="2" applyFont="1" applyFill="1" applyBorder="1"/>
    <xf numFmtId="9" fontId="0" fillId="2" borderId="15" xfId="2" applyFont="1" applyFill="1" applyBorder="1"/>
    <xf numFmtId="0" fontId="2" fillId="2" borderId="4" xfId="0" applyFont="1" applyFill="1" applyBorder="1"/>
    <xf numFmtId="0" fontId="2" fillId="2" borderId="2" xfId="0" applyFont="1" applyFill="1" applyBorder="1"/>
    <xf numFmtId="168" fontId="2" fillId="2" borderId="0" xfId="0" applyNumberFormat="1" applyFont="1" applyFill="1"/>
    <xf numFmtId="164" fontId="0" fillId="0" borderId="4" xfId="2" applyNumberFormat="1" applyFont="1" applyBorder="1" applyAlignment="1"/>
    <xf numFmtId="164" fontId="0" fillId="0" borderId="0" xfId="2" applyNumberFormat="1" applyFont="1" applyBorder="1" applyAlignment="1"/>
    <xf numFmtId="164" fontId="0" fillId="0" borderId="2" xfId="2" applyNumberFormat="1" applyFont="1" applyBorder="1" applyAlignment="1"/>
    <xf numFmtId="2" fontId="0" fillId="0" borderId="4" xfId="0" applyNumberFormat="1" applyBorder="1"/>
    <xf numFmtId="2" fontId="0" fillId="0" borderId="0" xfId="0" applyNumberFormat="1"/>
    <xf numFmtId="2" fontId="0" fillId="0" borderId="2" xfId="0" applyNumberFormat="1" applyBorder="1"/>
    <xf numFmtId="0" fontId="2" fillId="0" borderId="0" xfId="2" applyNumberFormat="1" applyFont="1" applyAlignment="1"/>
    <xf numFmtId="164" fontId="2" fillId="0" borderId="0" xfId="2" applyNumberFormat="1" applyFont="1" applyFill="1" applyBorder="1" applyAlignment="1"/>
    <xf numFmtId="1" fontId="2" fillId="0" borderId="0" xfId="0" applyNumberFormat="1" applyFont="1"/>
    <xf numFmtId="1" fontId="0" fillId="0" borderId="2" xfId="0" applyNumberFormat="1" applyBorder="1"/>
    <xf numFmtId="1" fontId="0" fillId="0" borderId="0" xfId="0" applyNumberFormat="1"/>
    <xf numFmtId="1" fontId="0" fillId="0" borderId="4" xfId="0" applyNumberFormat="1" applyBorder="1"/>
    <xf numFmtId="165" fontId="0" fillId="0" borderId="4" xfId="1" applyNumberFormat="1" applyFont="1" applyBorder="1" applyAlignment="1"/>
    <xf numFmtId="165" fontId="0" fillId="0" borderId="2" xfId="1" applyNumberFormat="1" applyFont="1" applyBorder="1" applyAlignment="1"/>
    <xf numFmtId="165" fontId="2" fillId="0" borderId="11" xfId="1" applyNumberFormat="1" applyFont="1" applyBorder="1" applyAlignment="1"/>
    <xf numFmtId="0" fontId="2" fillId="0" borderId="0" xfId="1" applyNumberFormat="1" applyFont="1" applyAlignment="1"/>
    <xf numFmtId="165" fontId="2" fillId="0" borderId="0" xfId="1" applyNumberFormat="1" applyFont="1" applyAlignment="1"/>
    <xf numFmtId="0" fontId="0" fillId="0" borderId="4" xfId="0" applyBorder="1" applyAlignment="1">
      <alignment horizontal="right"/>
    </xf>
    <xf numFmtId="0" fontId="0" fillId="0" borderId="2" xfId="0" applyBorder="1" applyAlignment="1">
      <alignment horizontal="right"/>
    </xf>
    <xf numFmtId="0" fontId="2" fillId="2" borderId="14" xfId="0" applyFont="1" applyFill="1" applyBorder="1" applyAlignment="1">
      <alignment horizontal="right" wrapText="1"/>
    </xf>
    <xf numFmtId="167" fontId="0" fillId="0" borderId="0" xfId="0" applyNumberFormat="1" applyAlignment="1">
      <alignment horizontal="right"/>
    </xf>
    <xf numFmtId="167" fontId="9" fillId="0" borderId="0" xfId="0" applyNumberFormat="1" applyFont="1" applyAlignment="1">
      <alignment horizontal="right"/>
    </xf>
    <xf numFmtId="0" fontId="0" fillId="2" borderId="9" xfId="0" applyFill="1" applyBorder="1" applyAlignment="1">
      <alignment horizontal="right"/>
    </xf>
    <xf numFmtId="0" fontId="0" fillId="2" borderId="8" xfId="0" applyFill="1" applyBorder="1" applyAlignment="1">
      <alignment horizontal="right"/>
    </xf>
    <xf numFmtId="1" fontId="0" fillId="2" borderId="9" xfId="0" applyNumberFormat="1" applyFill="1" applyBorder="1" applyAlignment="1">
      <alignment horizontal="right"/>
    </xf>
    <xf numFmtId="1" fontId="0" fillId="2" borderId="0" xfId="0" applyNumberFormat="1" applyFill="1" applyAlignment="1">
      <alignment horizontal="right"/>
    </xf>
    <xf numFmtId="164" fontId="0" fillId="2" borderId="0" xfId="2" applyNumberFormat="1" applyFont="1" applyFill="1" applyBorder="1" applyAlignment="1">
      <alignment horizontal="right"/>
    </xf>
    <xf numFmtId="1" fontId="0" fillId="2" borderId="10" xfId="0" applyNumberFormat="1" applyFill="1" applyBorder="1" applyAlignment="1">
      <alignment horizontal="right"/>
    </xf>
    <xf numFmtId="0" fontId="0" fillId="2" borderId="24" xfId="0" applyFill="1" applyBorder="1" applyAlignment="1">
      <alignment horizontal="right"/>
    </xf>
    <xf numFmtId="1" fontId="0" fillId="2" borderId="7" xfId="0" applyNumberFormat="1" applyFill="1" applyBorder="1" applyAlignment="1">
      <alignment horizontal="right"/>
    </xf>
    <xf numFmtId="164" fontId="0" fillId="2" borderId="7" xfId="2" applyNumberFormat="1" applyFont="1" applyFill="1" applyBorder="1" applyAlignment="1">
      <alignment horizontal="right"/>
    </xf>
    <xf numFmtId="0" fontId="0" fillId="2" borderId="7" xfId="0" applyFill="1" applyBorder="1" applyAlignment="1">
      <alignment horizontal="left"/>
    </xf>
    <xf numFmtId="164" fontId="0" fillId="0" borderId="22" xfId="0" applyNumberFormat="1" applyBorder="1"/>
    <xf numFmtId="164" fontId="0" fillId="0" borderId="9" xfId="0" applyNumberFormat="1" applyBorder="1"/>
    <xf numFmtId="164" fontId="0" fillId="0" borderId="15" xfId="0" applyNumberFormat="1" applyBorder="1"/>
    <xf numFmtId="3" fontId="0" fillId="2" borderId="0" xfId="0" applyNumberFormat="1" applyFill="1"/>
    <xf numFmtId="165" fontId="0" fillId="2" borderId="0" xfId="1" applyNumberFormat="1" applyFont="1" applyFill="1" applyBorder="1"/>
    <xf numFmtId="165" fontId="0" fillId="2" borderId="9" xfId="1" applyNumberFormat="1" applyFont="1" applyFill="1" applyBorder="1"/>
    <xf numFmtId="165" fontId="0" fillId="2" borderId="10" xfId="1" applyNumberFormat="1" applyFont="1" applyFill="1" applyBorder="1"/>
    <xf numFmtId="3" fontId="0" fillId="2" borderId="8" xfId="0" applyNumberFormat="1" applyFill="1" applyBorder="1"/>
    <xf numFmtId="3" fontId="0" fillId="2" borderId="24" xfId="0" applyNumberFormat="1" applyFill="1" applyBorder="1"/>
    <xf numFmtId="0" fontId="0" fillId="2" borderId="24" xfId="0" applyFill="1" applyBorder="1"/>
    <xf numFmtId="0" fontId="0" fillId="0" borderId="7" xfId="0" applyBorder="1" applyAlignment="1">
      <alignment horizontal="left"/>
    </xf>
    <xf numFmtId="172" fontId="0" fillId="2" borderId="0" xfId="0" applyNumberFormat="1" applyFill="1"/>
    <xf numFmtId="172" fontId="0" fillId="2" borderId="2" xfId="0" applyNumberFormat="1" applyFill="1" applyBorder="1"/>
    <xf numFmtId="172" fontId="0" fillId="2" borderId="4" xfId="0" applyNumberFormat="1" applyFill="1" applyBorder="1"/>
    <xf numFmtId="172" fontId="2" fillId="2" borderId="4" xfId="0" applyNumberFormat="1" applyFont="1" applyFill="1" applyBorder="1"/>
    <xf numFmtId="172" fontId="2" fillId="2" borderId="0" xfId="0" applyNumberFormat="1" applyFont="1" applyFill="1"/>
    <xf numFmtId="164" fontId="2" fillId="2" borderId="0" xfId="2" applyNumberFormat="1" applyFont="1" applyFill="1"/>
    <xf numFmtId="1" fontId="0" fillId="2" borderId="2" xfId="0" applyNumberFormat="1" applyFill="1" applyBorder="1" applyAlignment="1">
      <alignment horizontal="right"/>
    </xf>
    <xf numFmtId="0" fontId="7" fillId="0" borderId="0" xfId="0" applyFont="1"/>
    <xf numFmtId="10" fontId="0" fillId="0" borderId="0" xfId="2" applyNumberFormat="1" applyFont="1"/>
    <xf numFmtId="0" fontId="0" fillId="0" borderId="0" xfId="0" applyAlignment="1">
      <alignment horizontal="right" wrapText="1"/>
    </xf>
    <xf numFmtId="0" fontId="0" fillId="0" borderId="4" xfId="0" applyBorder="1" applyAlignment="1">
      <alignment horizontal="right" wrapText="1"/>
    </xf>
    <xf numFmtId="0" fontId="0" fillId="0" borderId="2" xfId="0" applyBorder="1" applyAlignment="1">
      <alignment horizontal="right" wrapText="1"/>
    </xf>
    <xf numFmtId="0" fontId="2" fillId="2" borderId="14" xfId="0" applyFont="1" applyFill="1" applyBorder="1" applyAlignment="1">
      <alignment horizontal="right"/>
    </xf>
    <xf numFmtId="0" fontId="2" fillId="2" borderId="17" xfId="0" applyFont="1" applyFill="1" applyBorder="1" applyAlignment="1">
      <alignment horizontal="right"/>
    </xf>
    <xf numFmtId="0" fontId="12"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19" xfId="0" applyBorder="1" applyAlignment="1">
      <alignment horizontal="left" wrapText="1"/>
    </xf>
    <xf numFmtId="0" fontId="0" fillId="0" borderId="3" xfId="0" applyBorder="1" applyAlignment="1">
      <alignment horizontal="left" wrapText="1"/>
    </xf>
    <xf numFmtId="0" fontId="0" fillId="0" borderId="12" xfId="0"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9" xfId="0" applyBorder="1" applyAlignment="1">
      <alignment horizontal="left" wrapText="1"/>
    </xf>
    <xf numFmtId="0" fontId="0" fillId="0" borderId="24" xfId="0" applyBorder="1" applyAlignment="1">
      <alignment horizontal="left" wrapText="1"/>
    </xf>
    <xf numFmtId="0" fontId="0" fillId="0" borderId="7" xfId="0" applyBorder="1" applyAlignment="1">
      <alignment horizontal="left" wrapText="1"/>
    </xf>
    <xf numFmtId="0" fontId="0" fillId="0" borderId="10" xfId="0" applyBorder="1" applyAlignment="1">
      <alignment horizontal="left" wrapText="1"/>
    </xf>
    <xf numFmtId="0" fontId="0" fillId="0" borderId="5" xfId="0" applyBorder="1" applyAlignment="1">
      <alignment horizontal="center"/>
    </xf>
    <xf numFmtId="0" fontId="0" fillId="0" borderId="13" xfId="0" applyBorder="1" applyAlignment="1">
      <alignment horizontal="center"/>
    </xf>
    <xf numFmtId="0" fontId="2" fillId="2" borderId="16" xfId="0" applyFont="1" applyFill="1" applyBorder="1" applyAlignment="1">
      <alignment horizontal="center"/>
    </xf>
    <xf numFmtId="0" fontId="2" fillId="2" borderId="5" xfId="0" applyFont="1" applyFill="1" applyBorder="1" applyAlignment="1">
      <alignment horizontal="center"/>
    </xf>
    <xf numFmtId="0" fontId="2" fillId="2" borderId="13" xfId="0" applyFont="1" applyFill="1" applyBorder="1" applyAlignment="1">
      <alignment horizontal="center"/>
    </xf>
    <xf numFmtId="0" fontId="0" fillId="2" borderId="3" xfId="0" applyFill="1" applyBorder="1" applyAlignment="1">
      <alignment horizontal="center"/>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2" fillId="2" borderId="7" xfId="0" applyFont="1" applyFill="1" applyBorder="1" applyAlignment="1">
      <alignment horizontal="left" vertical="top" wrapText="1"/>
    </xf>
    <xf numFmtId="0" fontId="0" fillId="2" borderId="12" xfId="0" applyFill="1" applyBorder="1" applyAlignment="1">
      <alignment horizontal="center"/>
    </xf>
    <xf numFmtId="0" fontId="2" fillId="0" borderId="3" xfId="0" applyFont="1" applyBorder="1" applyAlignment="1">
      <alignment horizontal="center"/>
    </xf>
    <xf numFmtId="0" fontId="2" fillId="0" borderId="19"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3" xfId="0" applyFont="1" applyBorder="1" applyAlignment="1">
      <alignment horizontal="center"/>
    </xf>
    <xf numFmtId="0" fontId="6" fillId="0" borderId="0" xfId="4" applyFill="1" applyAlignment="1">
      <alignment horizontal="left"/>
    </xf>
    <xf numFmtId="0" fontId="2" fillId="0" borderId="0" xfId="0" applyFont="1" applyAlignment="1">
      <alignment horizontal="left"/>
    </xf>
    <xf numFmtId="0" fontId="0" fillId="0" borderId="0" xfId="0" applyAlignment="1">
      <alignment horizontal="left" vertical="top" wrapText="1"/>
    </xf>
    <xf numFmtId="0" fontId="2" fillId="0" borderId="0" xfId="0" applyFont="1" applyFill="1"/>
    <xf numFmtId="0" fontId="2" fillId="0" borderId="0" xfId="0" applyFont="1" applyFill="1" applyAlignment="1">
      <alignment horizontal="left"/>
    </xf>
    <xf numFmtId="165" fontId="0" fillId="0" borderId="4" xfId="1" applyNumberFormat="1" applyFont="1" applyFill="1" applyBorder="1"/>
    <xf numFmtId="165" fontId="0" fillId="0" borderId="2" xfId="1" applyNumberFormat="1" applyFont="1" applyFill="1" applyBorder="1"/>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262260"/>
      <color rgb="FFB2BCC6"/>
      <color rgb="FF505E6C"/>
      <color rgb="FF976D82"/>
      <color rgb="FF006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ons.gov.uk/businessindustryandtrade/manufacturingandproductionindustry/datasets/ukmanufacturerssalesbyproductprodcom" TargetMode="External"/><Relationship Id="rId2" Type="http://schemas.openxmlformats.org/officeDocument/2006/relationships/hyperlink" Target="https://www.ons.gov.uk/employmentandlabourmarket/peopleinwork/employmentandemployeetypes/datasets/industry235digitsicbusinessregisterandemploymentsurveybrestable2" TargetMode="External"/><Relationship Id="rId1" Type="http://schemas.openxmlformats.org/officeDocument/2006/relationships/hyperlink" Target="https://www.ons.gov.uk/economy/grossdomesticproductgdp/datasets/ukgdpolowlevelaggregate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government/statistics/uk-defence-and-security-exports-for-2021"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ons.gov.uk/businessindustryandtrade/manufacturingandproductionindustry/bulletins/ukmanufacturerssalesbyproductprodcom/2021resul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ns.gov.uk/employmentandlabourmarket/peopleinwork/employmentandemployeetypes/datasets/regionbybroadindustrygroupsicbusinessregisterandemploymentsurveybrestable4"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ns.gov.uk/employmentandlabourmarket/peopleinwork/employmentandemployeetypes/methodologies/comparisonoflabourmarketdatasources" TargetMode="External"/><Relationship Id="rId1" Type="http://schemas.openxmlformats.org/officeDocument/2006/relationships/hyperlink" Target="https://www.ons.gov.uk/employmentandlabourmarket/peopleinwork/earningsandworkinghours/datasets/regionbyindustry2digitsicashetable5"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ns.gov.uk/employmentandlabourmarket/peopleinwork/employmentandemployeetypes/datasets/workforcejobsbyindustryjobs02"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ns.gov.uk/employmentandlabourmarket/peopleinwork/earningsandworkinghours/datasets/industry4digitsic2007ashetable1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16A1-9F88-4E7E-88A7-2F4E25EE1E71}">
  <dimension ref="B2:K17"/>
  <sheetViews>
    <sheetView showGridLines="0" tabSelected="1" workbookViewId="0">
      <selection activeCell="B11" sqref="B11:K17"/>
    </sheetView>
  </sheetViews>
  <sheetFormatPr defaultRowHeight="15" x14ac:dyDescent="0.25"/>
  <sheetData>
    <row r="2" spans="2:11" ht="23.25" x14ac:dyDescent="0.35">
      <c r="B2" s="255" t="s">
        <v>288</v>
      </c>
      <c r="C2" s="255"/>
      <c r="D2" s="255"/>
      <c r="E2" s="255"/>
      <c r="F2" s="255"/>
      <c r="G2" s="255"/>
      <c r="H2" s="255"/>
      <c r="I2" s="255"/>
      <c r="J2" s="255"/>
      <c r="K2" s="255"/>
    </row>
    <row r="4" spans="2:11" ht="18.75" x14ac:dyDescent="0.3">
      <c r="B4" s="256" t="s">
        <v>289</v>
      </c>
      <c r="C4" s="256"/>
      <c r="D4" s="256"/>
      <c r="E4" s="256"/>
      <c r="F4" s="256"/>
      <c r="G4" s="256"/>
      <c r="H4" s="256"/>
      <c r="I4" s="256"/>
      <c r="J4" s="256"/>
      <c r="K4" s="256"/>
    </row>
    <row r="6" spans="2:11" ht="18.75" x14ac:dyDescent="0.3">
      <c r="B6" s="256" t="s">
        <v>290</v>
      </c>
      <c r="C6" s="256"/>
      <c r="D6" s="256"/>
      <c r="E6" s="256"/>
      <c r="F6" s="256"/>
      <c r="G6" s="256"/>
      <c r="H6" s="256"/>
      <c r="I6" s="256"/>
      <c r="J6" s="256"/>
      <c r="K6" s="256"/>
    </row>
    <row r="8" spans="2:11" x14ac:dyDescent="0.25">
      <c r="B8" s="257" t="s">
        <v>391</v>
      </c>
      <c r="C8" s="257"/>
      <c r="D8" s="257"/>
      <c r="E8" s="257"/>
      <c r="F8" s="257"/>
      <c r="G8" s="257"/>
      <c r="H8" s="257"/>
      <c r="I8" s="257"/>
      <c r="J8" s="257"/>
      <c r="K8" s="257"/>
    </row>
    <row r="10" spans="2:11" ht="18.75" x14ac:dyDescent="0.3">
      <c r="B10" s="248" t="s">
        <v>291</v>
      </c>
    </row>
    <row r="11" spans="2:11" ht="15" customHeight="1" x14ac:dyDescent="0.25">
      <c r="B11" s="258" t="s">
        <v>389</v>
      </c>
      <c r="C11" s="259"/>
      <c r="D11" s="259"/>
      <c r="E11" s="259"/>
      <c r="F11" s="259"/>
      <c r="G11" s="259"/>
      <c r="H11" s="259"/>
      <c r="I11" s="259"/>
      <c r="J11" s="259"/>
      <c r="K11" s="260"/>
    </row>
    <row r="12" spans="2:11" x14ac:dyDescent="0.25">
      <c r="B12" s="261"/>
      <c r="C12" s="262"/>
      <c r="D12" s="262"/>
      <c r="E12" s="262"/>
      <c r="F12" s="262"/>
      <c r="G12" s="262"/>
      <c r="H12" s="262"/>
      <c r="I12" s="262"/>
      <c r="J12" s="262"/>
      <c r="K12" s="263"/>
    </row>
    <row r="13" spans="2:11" x14ac:dyDescent="0.25">
      <c r="B13" s="261"/>
      <c r="C13" s="262"/>
      <c r="D13" s="262"/>
      <c r="E13" s="262"/>
      <c r="F13" s="262"/>
      <c r="G13" s="262"/>
      <c r="H13" s="262"/>
      <c r="I13" s="262"/>
      <c r="J13" s="262"/>
      <c r="K13" s="263"/>
    </row>
    <row r="14" spans="2:11" x14ac:dyDescent="0.25">
      <c r="B14" s="261"/>
      <c r="C14" s="262"/>
      <c r="D14" s="262"/>
      <c r="E14" s="262"/>
      <c r="F14" s="262"/>
      <c r="G14" s="262"/>
      <c r="H14" s="262"/>
      <c r="I14" s="262"/>
      <c r="J14" s="262"/>
      <c r="K14" s="263"/>
    </row>
    <row r="15" spans="2:11" x14ac:dyDescent="0.25">
      <c r="B15" s="261"/>
      <c r="C15" s="262"/>
      <c r="D15" s="262"/>
      <c r="E15" s="262"/>
      <c r="F15" s="262"/>
      <c r="G15" s="262"/>
      <c r="H15" s="262"/>
      <c r="I15" s="262"/>
      <c r="J15" s="262"/>
      <c r="K15" s="263"/>
    </row>
    <row r="16" spans="2:11" x14ac:dyDescent="0.25">
      <c r="B16" s="261"/>
      <c r="C16" s="262"/>
      <c r="D16" s="262"/>
      <c r="E16" s="262"/>
      <c r="F16" s="262"/>
      <c r="G16" s="262"/>
      <c r="H16" s="262"/>
      <c r="I16" s="262"/>
      <c r="J16" s="262"/>
      <c r="K16" s="263"/>
    </row>
    <row r="17" spans="2:11" x14ac:dyDescent="0.25">
      <c r="B17" s="264"/>
      <c r="C17" s="265"/>
      <c r="D17" s="265"/>
      <c r="E17" s="265"/>
      <c r="F17" s="265"/>
      <c r="G17" s="265"/>
      <c r="H17" s="265"/>
      <c r="I17" s="265"/>
      <c r="J17" s="265"/>
      <c r="K17" s="266"/>
    </row>
  </sheetData>
  <mergeCells count="5">
    <mergeCell ref="B2:K2"/>
    <mergeCell ref="B4:K4"/>
    <mergeCell ref="B6:K6"/>
    <mergeCell ref="B8:K8"/>
    <mergeCell ref="B11:K1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E81D-1E71-4777-B6A4-FA802BDF3348}">
  <sheetPr>
    <tabColor rgb="FF505E6C"/>
  </sheetPr>
  <dimension ref="A1:H24"/>
  <sheetViews>
    <sheetView showGridLines="0" workbookViewId="0"/>
  </sheetViews>
  <sheetFormatPr defaultRowHeight="15" x14ac:dyDescent="0.25"/>
  <cols>
    <col min="1" max="1" width="25.140625" customWidth="1"/>
    <col min="2" max="2" width="19" bestFit="1" customWidth="1"/>
    <col min="3" max="3" width="18" bestFit="1" customWidth="1"/>
    <col min="4" max="5" width="19" bestFit="1" customWidth="1"/>
    <col min="6" max="6" width="18" bestFit="1" customWidth="1"/>
    <col min="7" max="7" width="19" bestFit="1" customWidth="1"/>
  </cols>
  <sheetData>
    <row r="1" spans="1:8" ht="23.25" x14ac:dyDescent="0.35">
      <c r="A1" s="115" t="s">
        <v>339</v>
      </c>
    </row>
    <row r="2" spans="1:8" x14ac:dyDescent="0.25">
      <c r="A2" s="53" t="s">
        <v>326</v>
      </c>
    </row>
    <row r="4" spans="1:8" x14ac:dyDescent="0.25">
      <c r="A4" s="1" t="s">
        <v>122</v>
      </c>
    </row>
    <row r="6" spans="1:8" x14ac:dyDescent="0.25">
      <c r="A6" s="157"/>
      <c r="B6" s="281">
        <v>2020</v>
      </c>
      <c r="C6" s="281"/>
      <c r="D6" s="282"/>
      <c r="E6" s="281">
        <v>2021</v>
      </c>
      <c r="F6" s="281"/>
      <c r="G6" s="281"/>
    </row>
    <row r="7" spans="1:8" ht="15.75" thickBot="1" x14ac:dyDescent="0.3">
      <c r="A7" s="39" t="s">
        <v>123</v>
      </c>
      <c r="B7" s="57" t="s">
        <v>124</v>
      </c>
      <c r="C7" s="57" t="s">
        <v>103</v>
      </c>
      <c r="D7" s="151" t="s">
        <v>4</v>
      </c>
      <c r="E7" s="57" t="s">
        <v>124</v>
      </c>
      <c r="F7" s="57" t="s">
        <v>103</v>
      </c>
      <c r="G7" s="57" t="s">
        <v>4</v>
      </c>
    </row>
    <row r="8" spans="1:8" x14ac:dyDescent="0.25">
      <c r="A8" s="6" t="s">
        <v>125</v>
      </c>
      <c r="B8" s="104">
        <v>1259000000</v>
      </c>
      <c r="C8" s="104">
        <v>199000000</v>
      </c>
      <c r="D8" s="153">
        <v>1459000000</v>
      </c>
      <c r="E8" s="104">
        <v>1089000000</v>
      </c>
      <c r="F8" s="104">
        <v>220000000</v>
      </c>
      <c r="G8" s="104">
        <v>1308000000</v>
      </c>
      <c r="H8" s="34"/>
    </row>
    <row r="9" spans="1:8" x14ac:dyDescent="0.25">
      <c r="A9" t="s">
        <v>126</v>
      </c>
      <c r="B9" s="107">
        <v>2056000000</v>
      </c>
      <c r="C9" s="107">
        <v>260000000</v>
      </c>
      <c r="D9" s="154">
        <v>2316000000</v>
      </c>
      <c r="E9" s="107">
        <v>2165000000</v>
      </c>
      <c r="F9" s="107">
        <v>279000000</v>
      </c>
      <c r="G9" s="107">
        <v>2443000000</v>
      </c>
      <c r="H9" s="34"/>
    </row>
    <row r="10" spans="1:8" x14ac:dyDescent="0.25">
      <c r="A10" t="s">
        <v>127</v>
      </c>
      <c r="B10" s="107">
        <v>3064000000</v>
      </c>
      <c r="C10" s="107">
        <v>262000000</v>
      </c>
      <c r="D10" s="154">
        <v>3327000000</v>
      </c>
      <c r="E10" s="107">
        <v>3223000000</v>
      </c>
      <c r="F10" s="107">
        <v>277000000</v>
      </c>
      <c r="G10" s="107">
        <v>3500000000</v>
      </c>
      <c r="H10" s="34"/>
    </row>
    <row r="11" spans="1:8" x14ac:dyDescent="0.25">
      <c r="A11" t="s">
        <v>128</v>
      </c>
      <c r="B11" s="107">
        <v>1475000000</v>
      </c>
      <c r="C11" s="107">
        <v>5536000000</v>
      </c>
      <c r="D11" s="154">
        <v>7011000000</v>
      </c>
      <c r="E11" s="107">
        <v>1842000000</v>
      </c>
      <c r="F11" s="107">
        <v>5773000000</v>
      </c>
      <c r="G11" s="107">
        <v>7615000000</v>
      </c>
      <c r="H11" s="34"/>
    </row>
    <row r="12" spans="1:8" x14ac:dyDescent="0.25">
      <c r="A12" t="s">
        <v>129</v>
      </c>
      <c r="B12" s="107">
        <v>660000000</v>
      </c>
      <c r="C12" s="107">
        <v>571000000</v>
      </c>
      <c r="D12" s="154">
        <v>1231000000</v>
      </c>
      <c r="E12" s="107">
        <v>486000000</v>
      </c>
      <c r="F12" s="107">
        <v>640000000</v>
      </c>
      <c r="G12" s="107">
        <v>1126000000</v>
      </c>
      <c r="H12" s="34"/>
    </row>
    <row r="13" spans="1:8" x14ac:dyDescent="0.25">
      <c r="A13" t="s">
        <v>130</v>
      </c>
      <c r="B13" s="107">
        <v>297000000</v>
      </c>
      <c r="C13" s="107">
        <v>502000000</v>
      </c>
      <c r="D13" s="154">
        <v>799000000</v>
      </c>
      <c r="E13" s="107">
        <v>277000000</v>
      </c>
      <c r="F13" s="107">
        <v>429000000</v>
      </c>
      <c r="G13" s="107">
        <v>706000000</v>
      </c>
      <c r="H13" s="34"/>
    </row>
    <row r="14" spans="1:8" x14ac:dyDescent="0.25">
      <c r="A14" t="s">
        <v>131</v>
      </c>
      <c r="B14" s="107">
        <v>576000000</v>
      </c>
      <c r="C14" s="107">
        <v>256000000</v>
      </c>
      <c r="D14" s="154">
        <v>831000000</v>
      </c>
      <c r="E14" s="107">
        <v>714000000</v>
      </c>
      <c r="F14" s="107">
        <v>315000000</v>
      </c>
      <c r="G14" s="107">
        <v>1029000000</v>
      </c>
      <c r="H14" s="34"/>
    </row>
    <row r="15" spans="1:8" x14ac:dyDescent="0.25">
      <c r="A15" t="s">
        <v>132</v>
      </c>
      <c r="B15" s="107">
        <v>432000000</v>
      </c>
      <c r="C15" s="107">
        <v>55000000</v>
      </c>
      <c r="D15" s="154">
        <v>487000000</v>
      </c>
      <c r="E15" s="107">
        <v>538000000</v>
      </c>
      <c r="F15" s="107">
        <v>57000000</v>
      </c>
      <c r="G15" s="107">
        <v>595000000</v>
      </c>
      <c r="H15" s="34"/>
    </row>
    <row r="16" spans="1:8" x14ac:dyDescent="0.25">
      <c r="A16" t="s">
        <v>133</v>
      </c>
      <c r="B16" s="107">
        <v>1228000000</v>
      </c>
      <c r="C16" s="107">
        <v>684000000</v>
      </c>
      <c r="D16" s="154">
        <v>1911000000</v>
      </c>
      <c r="E16" s="107">
        <v>1287000000</v>
      </c>
      <c r="F16" s="107">
        <v>847000000</v>
      </c>
      <c r="G16" s="107">
        <v>2135000000</v>
      </c>
      <c r="H16" s="34"/>
    </row>
    <row r="17" spans="1:8" x14ac:dyDescent="0.25">
      <c r="A17" t="s">
        <v>134</v>
      </c>
      <c r="B17" s="107">
        <v>96000000</v>
      </c>
      <c r="C17" s="107">
        <v>50000000</v>
      </c>
      <c r="D17" s="154">
        <v>147000000</v>
      </c>
      <c r="E17" s="107">
        <v>136000000</v>
      </c>
      <c r="F17" s="107">
        <v>61000000</v>
      </c>
      <c r="G17" s="107">
        <v>196000000</v>
      </c>
      <c r="H17" s="34"/>
    </row>
    <row r="18" spans="1:8" x14ac:dyDescent="0.25">
      <c r="A18" t="s">
        <v>135</v>
      </c>
      <c r="B18" s="107">
        <v>338000000</v>
      </c>
      <c r="C18" s="107">
        <v>179000000</v>
      </c>
      <c r="D18" s="154">
        <v>517000000</v>
      </c>
      <c r="E18" s="107">
        <v>171000000</v>
      </c>
      <c r="F18" s="107">
        <v>95000000</v>
      </c>
      <c r="G18" s="107">
        <v>266000000</v>
      </c>
      <c r="H18" s="34"/>
    </row>
    <row r="19" spans="1:8" ht="15.75" thickBot="1" x14ac:dyDescent="0.3">
      <c r="A19" s="7" t="s">
        <v>50</v>
      </c>
      <c r="B19" s="105">
        <v>175000000</v>
      </c>
      <c r="C19" s="105">
        <v>21000000</v>
      </c>
      <c r="D19" s="155">
        <v>197000000</v>
      </c>
      <c r="E19" s="105">
        <v>263000000</v>
      </c>
      <c r="F19" s="105">
        <v>22000000</v>
      </c>
      <c r="G19" s="105">
        <v>285000000</v>
      </c>
      <c r="H19" s="34"/>
    </row>
    <row r="20" spans="1:8" ht="15.75" thickTop="1" x14ac:dyDescent="0.25">
      <c r="A20" s="1" t="s">
        <v>4</v>
      </c>
      <c r="B20" s="106">
        <v>11657000000</v>
      </c>
      <c r="C20" s="106">
        <v>8576000000</v>
      </c>
      <c r="D20" s="156">
        <v>20232000000</v>
      </c>
      <c r="E20" s="106">
        <v>12191000000</v>
      </c>
      <c r="F20" s="106">
        <v>9015000000</v>
      </c>
      <c r="G20" s="106">
        <v>21205000000</v>
      </c>
    </row>
    <row r="21" spans="1:8" x14ac:dyDescent="0.25">
      <c r="A21" s="1" t="s">
        <v>5</v>
      </c>
      <c r="B21" s="1">
        <v>25</v>
      </c>
      <c r="C21" s="1">
        <v>25</v>
      </c>
      <c r="D21" s="158">
        <v>25</v>
      </c>
      <c r="E21" s="1">
        <v>25</v>
      </c>
      <c r="F21" s="1">
        <v>25</v>
      </c>
      <c r="G21" s="1">
        <v>25</v>
      </c>
    </row>
    <row r="23" spans="1:8" x14ac:dyDescent="0.25">
      <c r="A23" s="286" t="s">
        <v>28</v>
      </c>
    </row>
    <row r="24" spans="1:8" x14ac:dyDescent="0.25">
      <c r="A24" t="s">
        <v>277</v>
      </c>
    </row>
  </sheetData>
  <mergeCells count="2">
    <mergeCell ref="B6:D6"/>
    <mergeCell ref="E6:G6"/>
  </mergeCells>
  <hyperlinks>
    <hyperlink ref="A2" location="Contents!A1" display="Return to Contents" xr:uid="{31F093A7-387A-4C68-839A-F98138E995C8}"/>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D86F7-D93A-46C4-A6F0-69718E95E7DD}">
  <sheetPr>
    <tabColor rgb="FF505E6C"/>
  </sheetPr>
  <dimension ref="A1:M32"/>
  <sheetViews>
    <sheetView showGridLines="0" workbookViewId="0"/>
  </sheetViews>
  <sheetFormatPr defaultRowHeight="15" x14ac:dyDescent="0.25"/>
  <cols>
    <col min="1" max="1" width="29.140625" bestFit="1" customWidth="1"/>
    <col min="2" max="13" width="17.7109375" customWidth="1"/>
  </cols>
  <sheetData>
    <row r="1" spans="1:10" ht="23.25" x14ac:dyDescent="0.35">
      <c r="A1" s="115" t="s">
        <v>340</v>
      </c>
    </row>
    <row r="2" spans="1:10" x14ac:dyDescent="0.25">
      <c r="A2" s="53" t="s">
        <v>326</v>
      </c>
    </row>
    <row r="3" spans="1:10" x14ac:dyDescent="0.25">
      <c r="A3" s="53"/>
    </row>
    <row r="4" spans="1:10" x14ac:dyDescent="0.25">
      <c r="A4" s="1" t="s">
        <v>136</v>
      </c>
      <c r="B4" s="1"/>
      <c r="C4" s="1"/>
      <c r="D4" s="1"/>
      <c r="E4" s="1"/>
      <c r="F4" s="1"/>
      <c r="G4" s="1"/>
    </row>
    <row r="5" spans="1:10" x14ac:dyDescent="0.25">
      <c r="A5" s="1"/>
      <c r="B5" s="1"/>
      <c r="C5" s="1"/>
      <c r="D5" s="1"/>
      <c r="E5" s="1"/>
      <c r="F5" s="1"/>
      <c r="G5" s="1"/>
    </row>
    <row r="6" spans="1:10" ht="15.75" thickBot="1" x14ac:dyDescent="0.3">
      <c r="A6" s="2" t="s">
        <v>66</v>
      </c>
      <c r="B6" s="86" t="s">
        <v>137</v>
      </c>
      <c r="C6" s="86" t="s">
        <v>138</v>
      </c>
      <c r="D6" s="1"/>
      <c r="E6" s="1"/>
      <c r="F6" s="1"/>
      <c r="G6" s="1"/>
    </row>
    <row r="7" spans="1:10" x14ac:dyDescent="0.25">
      <c r="A7" s="6">
        <v>2020</v>
      </c>
      <c r="B7" s="98">
        <v>9030000000</v>
      </c>
      <c r="C7" s="98">
        <v>106000</v>
      </c>
      <c r="D7" s="1"/>
      <c r="E7" s="1"/>
      <c r="F7" s="1"/>
      <c r="G7" s="1"/>
    </row>
    <row r="8" spans="1:10" ht="15.75" thickBot="1" x14ac:dyDescent="0.3">
      <c r="A8" s="7">
        <v>2021</v>
      </c>
      <c r="B8" s="99">
        <v>9759000000</v>
      </c>
      <c r="C8" s="99">
        <v>112000</v>
      </c>
      <c r="D8" s="1"/>
      <c r="E8" s="1"/>
      <c r="F8" s="1"/>
      <c r="G8" s="1"/>
    </row>
    <row r="9" spans="1:10" ht="15.75" thickTop="1" x14ac:dyDescent="0.25">
      <c r="A9" s="1" t="s">
        <v>1</v>
      </c>
      <c r="B9" s="54">
        <v>8.1000000000000003E-2</v>
      </c>
      <c r="C9" s="54">
        <v>5.8000000000000003E-2</v>
      </c>
      <c r="D9" s="1"/>
      <c r="E9" s="1"/>
      <c r="F9" s="1"/>
      <c r="G9" s="1"/>
    </row>
    <row r="10" spans="1:10" x14ac:dyDescent="0.25">
      <c r="A10" s="1" t="s">
        <v>5</v>
      </c>
      <c r="B10" s="1">
        <v>21</v>
      </c>
      <c r="C10" s="1">
        <v>21</v>
      </c>
      <c r="D10" s="1"/>
      <c r="E10" s="1"/>
      <c r="F10" s="1"/>
      <c r="G10" s="1"/>
    </row>
    <row r="12" spans="1:10" x14ac:dyDescent="0.25">
      <c r="A12" s="284" t="s">
        <v>139</v>
      </c>
      <c r="B12" s="284"/>
      <c r="C12" s="284"/>
      <c r="D12" s="284"/>
      <c r="E12" s="284"/>
      <c r="F12" s="284"/>
      <c r="G12" s="284"/>
    </row>
    <row r="13" spans="1:10" x14ac:dyDescent="0.25">
      <c r="A13" s="13"/>
      <c r="B13" s="13"/>
      <c r="C13" s="13"/>
      <c r="D13" s="13"/>
      <c r="E13" s="13"/>
      <c r="F13" s="13"/>
      <c r="G13" s="13"/>
      <c r="H13" s="13"/>
      <c r="I13" s="13"/>
      <c r="J13" s="13"/>
    </row>
    <row r="14" spans="1:10" x14ac:dyDescent="0.25">
      <c r="A14" s="83"/>
      <c r="B14" s="281">
        <v>2019</v>
      </c>
      <c r="C14" s="281"/>
      <c r="D14" s="281"/>
      <c r="E14" s="280">
        <v>2020</v>
      </c>
      <c r="F14" s="281"/>
      <c r="G14" s="282"/>
      <c r="H14" s="281">
        <v>2021</v>
      </c>
      <c r="I14" s="281"/>
      <c r="J14" s="281"/>
    </row>
    <row r="15" spans="1:10" ht="33" thickBot="1" x14ac:dyDescent="0.3">
      <c r="A15" s="55" t="s">
        <v>140</v>
      </c>
      <c r="B15" s="56" t="s">
        <v>141</v>
      </c>
      <c r="C15" s="57" t="s">
        <v>142</v>
      </c>
      <c r="D15" s="57" t="s">
        <v>143</v>
      </c>
      <c r="E15" s="159" t="s">
        <v>141</v>
      </c>
      <c r="F15" s="57" t="s">
        <v>142</v>
      </c>
      <c r="G15" s="151" t="s">
        <v>143</v>
      </c>
      <c r="H15" s="56" t="s">
        <v>141</v>
      </c>
      <c r="I15" s="57" t="s">
        <v>142</v>
      </c>
      <c r="J15" s="57" t="s">
        <v>143</v>
      </c>
    </row>
    <row r="16" spans="1:10" x14ac:dyDescent="0.25">
      <c r="A16" t="s">
        <v>144</v>
      </c>
      <c r="B16" s="41">
        <v>1331</v>
      </c>
      <c r="C16" s="42">
        <v>12800</v>
      </c>
      <c r="D16" s="109">
        <v>103984.4</v>
      </c>
      <c r="E16" s="160">
        <v>1079</v>
      </c>
      <c r="F16" s="42" t="s">
        <v>14</v>
      </c>
      <c r="G16" s="161" t="s">
        <v>14</v>
      </c>
      <c r="H16" s="41">
        <v>1159</v>
      </c>
      <c r="I16" s="42" t="s">
        <v>14</v>
      </c>
      <c r="J16" s="41" t="s">
        <v>14</v>
      </c>
    </row>
    <row r="17" spans="1:13" x14ac:dyDescent="0.25">
      <c r="A17" t="s">
        <v>145</v>
      </c>
      <c r="B17" s="41">
        <v>1884</v>
      </c>
      <c r="C17" s="42">
        <v>34200</v>
      </c>
      <c r="D17" s="111">
        <v>55087.7</v>
      </c>
      <c r="E17" s="160">
        <v>2091</v>
      </c>
      <c r="F17" s="42">
        <v>34600</v>
      </c>
      <c r="G17" s="162">
        <v>60433.5</v>
      </c>
      <c r="H17" s="43">
        <v>2387</v>
      </c>
      <c r="I17" s="44" t="s">
        <v>14</v>
      </c>
      <c r="J17" s="43" t="s">
        <v>14</v>
      </c>
    </row>
    <row r="18" spans="1:13" ht="15.75" thickBot="1" x14ac:dyDescent="0.3">
      <c r="A18" s="7" t="s">
        <v>146</v>
      </c>
      <c r="B18" s="45">
        <v>8423</v>
      </c>
      <c r="C18" s="46">
        <v>92600</v>
      </c>
      <c r="D18" s="110">
        <v>90961.1</v>
      </c>
      <c r="E18" s="163">
        <v>9036</v>
      </c>
      <c r="F18" s="46">
        <v>92100</v>
      </c>
      <c r="G18" s="164">
        <v>98110.7</v>
      </c>
      <c r="H18" s="45">
        <v>10192</v>
      </c>
      <c r="I18" s="46">
        <v>78200</v>
      </c>
      <c r="J18" s="110">
        <v>130332.5</v>
      </c>
    </row>
    <row r="19" spans="1:13" ht="15.75" thickTop="1" x14ac:dyDescent="0.25">
      <c r="D19" s="49"/>
      <c r="E19" s="49"/>
      <c r="H19" s="47"/>
      <c r="I19" s="74"/>
      <c r="J19" s="47"/>
    </row>
    <row r="20" spans="1:13" x14ac:dyDescent="0.25">
      <c r="A20" s="284" t="s">
        <v>147</v>
      </c>
      <c r="B20" s="284"/>
      <c r="C20" s="284"/>
      <c r="D20" s="284"/>
      <c r="E20" s="284"/>
    </row>
    <row r="21" spans="1:13" x14ac:dyDescent="0.25">
      <c r="A21" s="13"/>
      <c r="B21" s="13"/>
      <c r="C21" s="13"/>
      <c r="D21" s="13"/>
      <c r="E21" s="13"/>
    </row>
    <row r="22" spans="1:13" x14ac:dyDescent="0.25">
      <c r="A22" s="83"/>
      <c r="B22" s="281">
        <v>2019</v>
      </c>
      <c r="C22" s="281"/>
      <c r="D22" s="281"/>
      <c r="E22" s="281"/>
      <c r="F22" s="280">
        <v>2020</v>
      </c>
      <c r="G22" s="281"/>
      <c r="H22" s="281"/>
      <c r="I22" s="282"/>
      <c r="J22" s="281">
        <v>2021</v>
      </c>
      <c r="K22" s="281"/>
      <c r="L22" s="281"/>
      <c r="M22" s="281"/>
    </row>
    <row r="23" spans="1:13" ht="33" thickBot="1" x14ac:dyDescent="0.3">
      <c r="A23" s="55" t="s">
        <v>148</v>
      </c>
      <c r="B23" s="56" t="s">
        <v>278</v>
      </c>
      <c r="C23" s="56" t="s">
        <v>149</v>
      </c>
      <c r="D23" s="56" t="s">
        <v>150</v>
      </c>
      <c r="E23" s="56" t="s">
        <v>143</v>
      </c>
      <c r="F23" s="159" t="s">
        <v>278</v>
      </c>
      <c r="G23" s="56" t="s">
        <v>149</v>
      </c>
      <c r="H23" s="56" t="s">
        <v>150</v>
      </c>
      <c r="I23" s="165" t="s">
        <v>143</v>
      </c>
      <c r="J23" s="56" t="s">
        <v>278</v>
      </c>
      <c r="K23" s="56" t="s">
        <v>149</v>
      </c>
      <c r="L23" s="56" t="s">
        <v>150</v>
      </c>
      <c r="M23" s="56" t="s">
        <v>143</v>
      </c>
    </row>
    <row r="24" spans="1:13" x14ac:dyDescent="0.25">
      <c r="A24" t="s">
        <v>144</v>
      </c>
      <c r="B24" s="50">
        <v>0.95</v>
      </c>
      <c r="C24" s="109">
        <v>1264.5</v>
      </c>
      <c r="D24" s="42">
        <v>12160</v>
      </c>
      <c r="E24" s="109">
        <v>103984.4</v>
      </c>
      <c r="F24" s="166">
        <v>0.96</v>
      </c>
      <c r="G24" s="109">
        <v>1035.8</v>
      </c>
      <c r="H24" s="58" t="s">
        <v>27</v>
      </c>
      <c r="I24" s="167" t="s">
        <v>27</v>
      </c>
      <c r="J24" s="50">
        <v>0.96</v>
      </c>
      <c r="K24" s="109">
        <v>1112.5999999999999</v>
      </c>
      <c r="L24" s="42" t="s">
        <v>27</v>
      </c>
      <c r="M24" s="51" t="s">
        <v>27</v>
      </c>
    </row>
    <row r="25" spans="1:13" x14ac:dyDescent="0.25">
      <c r="A25" t="s">
        <v>145</v>
      </c>
      <c r="B25" s="50">
        <v>0.7</v>
      </c>
      <c r="C25" s="109">
        <v>1318.8</v>
      </c>
      <c r="D25" s="42">
        <v>23940</v>
      </c>
      <c r="E25" s="109">
        <v>55087.7</v>
      </c>
      <c r="F25" s="166">
        <v>0.71</v>
      </c>
      <c r="G25" s="109">
        <v>1484.6</v>
      </c>
      <c r="H25" s="42">
        <v>24566</v>
      </c>
      <c r="I25" s="162">
        <v>60433.5</v>
      </c>
      <c r="J25" s="50">
        <v>0.77</v>
      </c>
      <c r="K25" s="109">
        <v>1838</v>
      </c>
      <c r="L25" s="42" t="s">
        <v>27</v>
      </c>
      <c r="M25" s="51" t="s">
        <v>27</v>
      </c>
    </row>
    <row r="26" spans="1:13" ht="15.75" thickBot="1" x14ac:dyDescent="0.3">
      <c r="A26" s="7" t="s">
        <v>146</v>
      </c>
      <c r="B26" s="17">
        <v>0.28999999999999998</v>
      </c>
      <c r="C26" s="110">
        <v>2442.6999999999998</v>
      </c>
      <c r="D26" s="46">
        <v>26854</v>
      </c>
      <c r="E26" s="110">
        <v>90962.2</v>
      </c>
      <c r="F26" s="168">
        <v>0.38</v>
      </c>
      <c r="G26" s="110">
        <v>3433.7</v>
      </c>
      <c r="H26" s="46">
        <v>34998</v>
      </c>
      <c r="I26" s="164">
        <v>98110.8</v>
      </c>
      <c r="J26" s="17">
        <v>0.43</v>
      </c>
      <c r="K26" s="110">
        <v>4382.6000000000004</v>
      </c>
      <c r="L26" s="46">
        <v>33626</v>
      </c>
      <c r="M26" s="110">
        <v>130332.5</v>
      </c>
    </row>
    <row r="27" spans="1:13" ht="16.5" thickTop="1" thickBot="1" x14ac:dyDescent="0.3">
      <c r="A27" s="39" t="s">
        <v>4</v>
      </c>
      <c r="B27" s="169" t="s">
        <v>151</v>
      </c>
      <c r="C27" s="170">
        <v>5025.8999999999996</v>
      </c>
      <c r="D27" s="171">
        <f>SUM(D24:D26)</f>
        <v>62954</v>
      </c>
      <c r="E27" s="172">
        <v>79834.8</v>
      </c>
      <c r="F27" s="173"/>
      <c r="G27" s="174">
        <v>5954.1</v>
      </c>
      <c r="H27" s="175" t="s">
        <v>27</v>
      </c>
      <c r="I27" s="176" t="s">
        <v>27</v>
      </c>
      <c r="J27" s="169"/>
      <c r="K27" s="174">
        <v>7333.2</v>
      </c>
      <c r="L27" s="175" t="s">
        <v>27</v>
      </c>
      <c r="M27" s="177" t="s">
        <v>27</v>
      </c>
    </row>
    <row r="28" spans="1:13" x14ac:dyDescent="0.25">
      <c r="G28" s="26"/>
      <c r="H28" s="52"/>
      <c r="I28" s="8"/>
    </row>
    <row r="29" spans="1:13" x14ac:dyDescent="0.25">
      <c r="A29" s="286" t="s">
        <v>152</v>
      </c>
    </row>
    <row r="30" spans="1:13" x14ac:dyDescent="0.25">
      <c r="A30" s="283" t="s">
        <v>334</v>
      </c>
      <c r="B30" s="283"/>
      <c r="C30" s="283"/>
      <c r="D30" s="283"/>
    </row>
    <row r="31" spans="1:13" x14ac:dyDescent="0.25">
      <c r="A31" s="283" t="s">
        <v>336</v>
      </c>
      <c r="B31" s="283"/>
      <c r="C31" s="283"/>
      <c r="D31" s="283"/>
    </row>
    <row r="32" spans="1:13" x14ac:dyDescent="0.25">
      <c r="A32" s="283" t="s">
        <v>337</v>
      </c>
      <c r="B32" s="283"/>
      <c r="C32" s="283"/>
      <c r="D32" s="283"/>
    </row>
  </sheetData>
  <mergeCells count="11">
    <mergeCell ref="J22:M22"/>
    <mergeCell ref="A30:D30"/>
    <mergeCell ref="A32:D32"/>
    <mergeCell ref="A31:D31"/>
    <mergeCell ref="A12:G12"/>
    <mergeCell ref="B14:D14"/>
    <mergeCell ref="E14:G14"/>
    <mergeCell ref="A20:E20"/>
    <mergeCell ref="B22:E22"/>
    <mergeCell ref="F22:I22"/>
    <mergeCell ref="H14:J14"/>
  </mergeCells>
  <hyperlinks>
    <hyperlink ref="A30:D30" r:id="rId1" display="1 GVA data sourced from the ONS Low level aggregates dataset." xr:uid="{A9CEE984-F281-4019-B969-64E32B3D3458}"/>
    <hyperlink ref="A31:D31" r:id="rId2" display="2 Employment data sourced from the ONS BRES dataset." xr:uid="{B597E3A3-24C5-4EB9-BB51-187CEA393B55}"/>
    <hyperlink ref="A32:D32" r:id="rId3" display="3 Defence weightings generated based on ONS PRODCOM data." xr:uid="{9A8C06A9-98D5-4DC0-A551-3D1BC2180CA5}"/>
    <hyperlink ref="A2" location="Contents!A1" display="Return to Contents" xr:uid="{52B5D994-83BA-43A4-8F98-5575D4BF8412}"/>
  </hyperlinks>
  <pageMargins left="0.7" right="0.7" top="0.75" bottom="0.75" header="0.3" footer="0.3"/>
  <pageSetup paperSize="9" orientation="portrait" verticalDpi="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7C6D-0777-49F5-8B1F-26263AF4CC91}">
  <sheetPr>
    <tabColor rgb="FF262260"/>
  </sheetPr>
  <dimension ref="A1:V64"/>
  <sheetViews>
    <sheetView showGridLines="0" zoomScaleNormal="100" workbookViewId="0"/>
  </sheetViews>
  <sheetFormatPr defaultColWidth="8.85546875" defaultRowHeight="15" x14ac:dyDescent="0.25"/>
  <cols>
    <col min="1" max="1" width="14" style="63" customWidth="1"/>
    <col min="2" max="2" width="11.7109375" style="63" bestFit="1" customWidth="1"/>
    <col min="3" max="3" width="10.5703125" style="63" bestFit="1" customWidth="1"/>
    <col min="4" max="11" width="8.85546875" style="63"/>
    <col min="12" max="12" width="19.28515625" style="63" bestFit="1" customWidth="1"/>
    <col min="13" max="16384" width="8.85546875" style="63"/>
  </cols>
  <sheetData>
    <row r="1" spans="1:11" customFormat="1" ht="23.25" x14ac:dyDescent="0.35">
      <c r="A1" s="115" t="s">
        <v>341</v>
      </c>
    </row>
    <row r="2" spans="1:11" customFormat="1" x14ac:dyDescent="0.25">
      <c r="A2" s="53" t="s">
        <v>326</v>
      </c>
    </row>
    <row r="4" spans="1:11" x14ac:dyDescent="0.25">
      <c r="A4" s="65" t="s">
        <v>153</v>
      </c>
    </row>
    <row r="6" spans="1:11" ht="15.75" thickBot="1" x14ac:dyDescent="0.3">
      <c r="A6" s="179" t="s">
        <v>66</v>
      </c>
      <c r="B6" s="179">
        <v>2012</v>
      </c>
      <c r="C6" s="179">
        <v>2013</v>
      </c>
      <c r="D6" s="179">
        <v>2014</v>
      </c>
      <c r="E6" s="179">
        <v>2015</v>
      </c>
      <c r="F6" s="179">
        <v>2016</v>
      </c>
      <c r="G6" s="179">
        <v>2017</v>
      </c>
      <c r="H6" s="179">
        <v>2018</v>
      </c>
      <c r="I6" s="179">
        <v>2019</v>
      </c>
      <c r="J6" s="179">
        <v>2020</v>
      </c>
      <c r="K6" s="179">
        <v>2021</v>
      </c>
    </row>
    <row r="7" spans="1:11" ht="15.75" thickBot="1" x14ac:dyDescent="0.3">
      <c r="A7" s="180" t="s">
        <v>154</v>
      </c>
      <c r="B7" s="180">
        <v>8.8000000000000007</v>
      </c>
      <c r="C7" s="180">
        <v>9.8000000000000007</v>
      </c>
      <c r="D7" s="180">
        <v>8.5</v>
      </c>
      <c r="E7" s="180">
        <v>7.7</v>
      </c>
      <c r="F7" s="180">
        <v>5.9</v>
      </c>
      <c r="G7" s="180">
        <v>9.1999999999999993</v>
      </c>
      <c r="H7" s="180">
        <v>14</v>
      </c>
      <c r="I7" s="180">
        <v>11</v>
      </c>
      <c r="J7" s="180">
        <v>7.5</v>
      </c>
      <c r="K7" s="180">
        <v>6.64</v>
      </c>
    </row>
    <row r="8" spans="1:11" ht="15.75" thickTop="1" x14ac:dyDescent="0.25"/>
    <row r="9" spans="1:11" x14ac:dyDescent="0.25">
      <c r="A9" s="65" t="s">
        <v>155</v>
      </c>
    </row>
    <row r="11" spans="1:11" ht="15.75" thickBot="1" x14ac:dyDescent="0.3">
      <c r="A11" s="179" t="s">
        <v>156</v>
      </c>
      <c r="B11" s="181" t="s">
        <v>157</v>
      </c>
    </row>
    <row r="12" spans="1:11" x14ac:dyDescent="0.25">
      <c r="A12" s="182" t="s">
        <v>158</v>
      </c>
      <c r="B12" s="183">
        <v>465.6699855</v>
      </c>
    </row>
    <row r="13" spans="1:11" x14ac:dyDescent="0.25">
      <c r="A13" s="63" t="s">
        <v>159</v>
      </c>
      <c r="B13" s="72">
        <v>126.3896</v>
      </c>
    </row>
    <row r="14" spans="1:11" x14ac:dyDescent="0.25">
      <c r="A14" s="63" t="s">
        <v>160</v>
      </c>
      <c r="B14" s="72">
        <v>114.46108150000001</v>
      </c>
    </row>
    <row r="15" spans="1:11" x14ac:dyDescent="0.25">
      <c r="A15" s="63" t="s">
        <v>161</v>
      </c>
      <c r="B15" s="72">
        <v>109.8774571</v>
      </c>
    </row>
    <row r="16" spans="1:11" x14ac:dyDescent="0.25">
      <c r="A16" s="63" t="s">
        <v>162</v>
      </c>
      <c r="B16" s="72">
        <v>35.213942119999999</v>
      </c>
    </row>
    <row r="17" spans="1:12" x14ac:dyDescent="0.25">
      <c r="A17" s="63" t="s">
        <v>163</v>
      </c>
      <c r="B17" s="72">
        <v>27.158791999999998</v>
      </c>
    </row>
    <row r="18" spans="1:12" x14ac:dyDescent="0.25">
      <c r="A18" s="63" t="s">
        <v>164</v>
      </c>
      <c r="B18" s="72">
        <v>21.606865110000001</v>
      </c>
    </row>
    <row r="19" spans="1:12" x14ac:dyDescent="0.25">
      <c r="A19" s="63" t="s">
        <v>165</v>
      </c>
      <c r="B19" s="72">
        <v>18.419517939999999</v>
      </c>
    </row>
    <row r="20" spans="1:12" x14ac:dyDescent="0.25">
      <c r="A20" s="63" t="s">
        <v>166</v>
      </c>
      <c r="B20" s="72">
        <v>15.872607520000001</v>
      </c>
    </row>
    <row r="21" spans="1:12" ht="15.75" thickBot="1" x14ac:dyDescent="0.3">
      <c r="A21" s="131" t="s">
        <v>167</v>
      </c>
      <c r="B21" s="184">
        <v>14.838239310000001</v>
      </c>
    </row>
    <row r="22" spans="1:12" ht="15.75" thickTop="1" x14ac:dyDescent="0.25"/>
    <row r="23" spans="1:12" x14ac:dyDescent="0.25">
      <c r="A23" s="65" t="s">
        <v>168</v>
      </c>
    </row>
    <row r="25" spans="1:12" ht="15.75" thickBot="1" x14ac:dyDescent="0.3">
      <c r="A25" s="179" t="s">
        <v>66</v>
      </c>
      <c r="B25" s="179">
        <v>2012</v>
      </c>
      <c r="C25" s="179">
        <v>2013</v>
      </c>
      <c r="D25" s="179">
        <v>2014</v>
      </c>
      <c r="E25" s="179">
        <v>2015</v>
      </c>
      <c r="F25" s="179">
        <v>2016</v>
      </c>
      <c r="G25" s="179">
        <v>2017</v>
      </c>
      <c r="H25" s="179">
        <v>2018</v>
      </c>
      <c r="I25" s="179">
        <v>2019</v>
      </c>
      <c r="J25" s="179">
        <v>2020</v>
      </c>
      <c r="K25" s="179">
        <v>2021</v>
      </c>
      <c r="L25" s="179" t="s">
        <v>169</v>
      </c>
    </row>
    <row r="26" spans="1:12" x14ac:dyDescent="0.25">
      <c r="A26" s="182" t="s">
        <v>159</v>
      </c>
      <c r="B26" s="182">
        <v>16</v>
      </c>
      <c r="C26" s="182">
        <v>22</v>
      </c>
      <c r="D26" s="182">
        <v>17</v>
      </c>
      <c r="E26" s="182">
        <v>12</v>
      </c>
      <c r="F26" s="182">
        <v>9</v>
      </c>
      <c r="G26" s="182">
        <v>12</v>
      </c>
      <c r="H26" s="182">
        <v>19</v>
      </c>
      <c r="I26" s="182">
        <v>16</v>
      </c>
      <c r="J26" s="182">
        <v>6</v>
      </c>
      <c r="K26" s="182">
        <v>7</v>
      </c>
      <c r="L26" s="183">
        <f t="shared" ref="L26:L31" si="0">AVERAGE(B26:K26)</f>
        <v>13.6</v>
      </c>
    </row>
    <row r="27" spans="1:12" x14ac:dyDescent="0.25">
      <c r="A27" s="63" t="s">
        <v>158</v>
      </c>
      <c r="B27" s="63">
        <v>47</v>
      </c>
      <c r="C27" s="63">
        <v>35</v>
      </c>
      <c r="D27" s="63">
        <v>38</v>
      </c>
      <c r="E27" s="63">
        <v>43</v>
      </c>
      <c r="F27" s="63">
        <v>40</v>
      </c>
      <c r="G27" s="63">
        <v>53</v>
      </c>
      <c r="H27" s="63">
        <v>40</v>
      </c>
      <c r="I27" s="63">
        <v>47</v>
      </c>
      <c r="J27" s="63">
        <v>68</v>
      </c>
      <c r="K27" s="63">
        <v>32</v>
      </c>
      <c r="L27" s="72">
        <f t="shared" si="0"/>
        <v>44.3</v>
      </c>
    </row>
    <row r="28" spans="1:12" x14ac:dyDescent="0.25">
      <c r="A28" s="63" t="s">
        <v>160</v>
      </c>
      <c r="B28" s="63">
        <v>10</v>
      </c>
      <c r="C28" s="63">
        <v>11</v>
      </c>
      <c r="D28" s="63">
        <v>9</v>
      </c>
      <c r="E28" s="63">
        <v>10</v>
      </c>
      <c r="F28" s="63">
        <v>11</v>
      </c>
      <c r="G28" s="63">
        <v>16</v>
      </c>
      <c r="H28" s="63">
        <v>14</v>
      </c>
      <c r="I28" s="63">
        <v>11</v>
      </c>
      <c r="J28" s="63">
        <v>9</v>
      </c>
      <c r="K28" s="63">
        <v>12</v>
      </c>
      <c r="L28" s="72">
        <f t="shared" si="0"/>
        <v>11.3</v>
      </c>
    </row>
    <row r="29" spans="1:12" x14ac:dyDescent="0.25">
      <c r="A29" s="63" t="s">
        <v>161</v>
      </c>
      <c r="B29" s="63">
        <v>6</v>
      </c>
      <c r="C29" s="63">
        <v>9</v>
      </c>
      <c r="D29" s="63">
        <v>7</v>
      </c>
      <c r="E29" s="63">
        <v>17</v>
      </c>
      <c r="F29" s="63">
        <v>12</v>
      </c>
      <c r="G29" s="63">
        <v>6</v>
      </c>
      <c r="H29" s="63">
        <v>9</v>
      </c>
      <c r="I29" s="63">
        <v>10</v>
      </c>
      <c r="J29" s="63">
        <v>3</v>
      </c>
      <c r="K29" s="63">
        <v>28</v>
      </c>
      <c r="L29" s="72">
        <f t="shared" si="0"/>
        <v>10.7</v>
      </c>
    </row>
    <row r="30" spans="1:12" x14ac:dyDescent="0.25">
      <c r="A30" s="63" t="s">
        <v>162</v>
      </c>
      <c r="B30" s="63">
        <v>2</v>
      </c>
      <c r="C30" s="63">
        <v>9</v>
      </c>
      <c r="D30" s="63">
        <v>3</v>
      </c>
      <c r="E30" s="63">
        <v>2</v>
      </c>
      <c r="F30" s="63">
        <v>4</v>
      </c>
      <c r="G30" s="63">
        <v>3</v>
      </c>
      <c r="H30" s="63">
        <v>1</v>
      </c>
      <c r="I30" s="63">
        <v>4</v>
      </c>
      <c r="J30" s="63">
        <v>1</v>
      </c>
      <c r="K30" s="63">
        <v>7</v>
      </c>
      <c r="L30" s="72">
        <f t="shared" si="0"/>
        <v>3.6</v>
      </c>
    </row>
    <row r="31" spans="1:12" ht="15.75" thickBot="1" x14ac:dyDescent="0.3">
      <c r="A31" s="131" t="s">
        <v>164</v>
      </c>
      <c r="B31" s="131">
        <v>2</v>
      </c>
      <c r="C31" s="131">
        <v>1</v>
      </c>
      <c r="D31" s="131">
        <v>1</v>
      </c>
      <c r="E31" s="131">
        <v>1</v>
      </c>
      <c r="F31" s="131">
        <v>9</v>
      </c>
      <c r="G31" s="131">
        <v>0.28000000000000003</v>
      </c>
      <c r="H31" s="131">
        <v>2</v>
      </c>
      <c r="I31" s="131">
        <v>2</v>
      </c>
      <c r="J31" s="131">
        <v>1</v>
      </c>
      <c r="K31" s="131">
        <v>3</v>
      </c>
      <c r="L31" s="184">
        <f t="shared" si="0"/>
        <v>2.2280000000000002</v>
      </c>
    </row>
    <row r="32" spans="1:12" ht="15.75" thickTop="1" x14ac:dyDescent="0.25"/>
    <row r="33" spans="1:22" x14ac:dyDescent="0.25">
      <c r="A33" s="65" t="s">
        <v>170</v>
      </c>
    </row>
    <row r="34" spans="1:22" x14ac:dyDescent="0.25">
      <c r="B34" s="73"/>
      <c r="C34" s="73"/>
      <c r="D34" s="73"/>
      <c r="E34" s="73"/>
      <c r="F34" s="73"/>
      <c r="G34" s="73"/>
    </row>
    <row r="35" spans="1:22" ht="15.75" thickBot="1" x14ac:dyDescent="0.3">
      <c r="A35" s="179" t="s">
        <v>23</v>
      </c>
      <c r="B35" s="181" t="s">
        <v>171</v>
      </c>
    </row>
    <row r="36" spans="1:22" x14ac:dyDescent="0.25">
      <c r="A36" s="182" t="s">
        <v>172</v>
      </c>
      <c r="B36" s="182">
        <v>51</v>
      </c>
    </row>
    <row r="37" spans="1:22" x14ac:dyDescent="0.25">
      <c r="A37" s="63" t="s">
        <v>117</v>
      </c>
      <c r="B37" s="63">
        <v>16</v>
      </c>
      <c r="Q37" s="73"/>
      <c r="R37" s="73"/>
      <c r="S37" s="73"/>
      <c r="T37" s="73"/>
      <c r="U37" s="73"/>
      <c r="V37" s="73"/>
    </row>
    <row r="38" spans="1:22" x14ac:dyDescent="0.25">
      <c r="A38" s="63" t="s">
        <v>173</v>
      </c>
      <c r="B38" s="63">
        <v>13</v>
      </c>
    </row>
    <row r="39" spans="1:22" x14ac:dyDescent="0.25">
      <c r="A39" s="63" t="s">
        <v>174</v>
      </c>
      <c r="B39" s="63">
        <v>7</v>
      </c>
    </row>
    <row r="40" spans="1:22" x14ac:dyDescent="0.25">
      <c r="A40" s="63" t="s">
        <v>114</v>
      </c>
      <c r="B40" s="63">
        <v>1</v>
      </c>
    </row>
    <row r="41" spans="1:22" x14ac:dyDescent="0.25">
      <c r="A41" s="63" t="s">
        <v>175</v>
      </c>
      <c r="B41" s="63">
        <v>1</v>
      </c>
    </row>
    <row r="42" spans="1:22" ht="15.75" thickBot="1" x14ac:dyDescent="0.3">
      <c r="A42" s="131"/>
      <c r="B42" s="131"/>
    </row>
    <row r="43" spans="1:22" ht="15.75" thickTop="1" x14ac:dyDescent="0.25"/>
    <row r="44" spans="1:22" x14ac:dyDescent="0.25">
      <c r="A44" s="65" t="s">
        <v>176</v>
      </c>
    </row>
    <row r="46" spans="1:22" ht="15.75" thickBot="1" x14ac:dyDescent="0.3">
      <c r="A46" s="179" t="s">
        <v>23</v>
      </c>
      <c r="B46" s="179">
        <v>2020</v>
      </c>
      <c r="C46" s="179">
        <v>2021</v>
      </c>
    </row>
    <row r="47" spans="1:22" x14ac:dyDescent="0.25">
      <c r="A47" s="182" t="s">
        <v>174</v>
      </c>
      <c r="B47" s="186">
        <v>7.9348443099999999E-2</v>
      </c>
      <c r="C47" s="186">
        <v>0.11985799999999999</v>
      </c>
      <c r="D47" s="185"/>
      <c r="E47" s="185"/>
    </row>
    <row r="48" spans="1:22" x14ac:dyDescent="0.25">
      <c r="A48" s="63" t="s">
        <v>173</v>
      </c>
      <c r="B48" s="135">
        <v>0.44863667070000002</v>
      </c>
      <c r="C48" s="135">
        <v>0.20985199999999998</v>
      </c>
      <c r="D48" s="185"/>
      <c r="E48" s="185"/>
    </row>
    <row r="49" spans="1:5" x14ac:dyDescent="0.25">
      <c r="A49" s="63" t="s">
        <v>175</v>
      </c>
      <c r="B49" s="135">
        <v>4.7305538700000002E-3</v>
      </c>
      <c r="C49" s="135">
        <v>1.8500000000000003E-2</v>
      </c>
      <c r="D49" s="185"/>
      <c r="E49" s="185"/>
    </row>
    <row r="50" spans="1:5" x14ac:dyDescent="0.25">
      <c r="A50" s="63" t="s">
        <v>172</v>
      </c>
      <c r="B50" s="135">
        <v>0.1435783846</v>
      </c>
      <c r="C50" s="135">
        <v>0.27696000000000004</v>
      </c>
      <c r="D50" s="185"/>
      <c r="E50" s="185"/>
    </row>
    <row r="51" spans="1:5" x14ac:dyDescent="0.25">
      <c r="A51" s="63" t="s">
        <v>117</v>
      </c>
      <c r="B51" s="135">
        <v>0.31914568939999999</v>
      </c>
      <c r="C51" s="135">
        <v>0.29571000000000003</v>
      </c>
      <c r="D51" s="185"/>
      <c r="E51" s="185"/>
    </row>
    <row r="52" spans="1:5" ht="15.75" thickBot="1" x14ac:dyDescent="0.3">
      <c r="A52" s="131" t="s">
        <v>177</v>
      </c>
      <c r="B52" s="136">
        <v>4.5602583299999824E-3</v>
      </c>
      <c r="C52" s="136">
        <v>7.9120000000000065E-2</v>
      </c>
      <c r="D52" s="185"/>
      <c r="E52" s="185"/>
    </row>
    <row r="53" spans="1:5" ht="15.75" thickTop="1" x14ac:dyDescent="0.25"/>
    <row r="54" spans="1:5" x14ac:dyDescent="0.25">
      <c r="A54" s="65" t="s">
        <v>178</v>
      </c>
    </row>
    <row r="56" spans="1:5" x14ac:dyDescent="0.25">
      <c r="B56" s="270" t="s">
        <v>179</v>
      </c>
      <c r="C56" s="271"/>
      <c r="D56" s="270">
        <v>2021</v>
      </c>
      <c r="E56" s="270"/>
    </row>
    <row r="57" spans="1:5" ht="15.75" thickBot="1" x14ac:dyDescent="0.3">
      <c r="A57" s="134" t="s">
        <v>368</v>
      </c>
      <c r="B57" s="189" t="s">
        <v>159</v>
      </c>
      <c r="C57" s="190" t="s">
        <v>369</v>
      </c>
      <c r="D57" s="189" t="s">
        <v>159</v>
      </c>
      <c r="E57" s="189" t="s">
        <v>369</v>
      </c>
    </row>
    <row r="58" spans="1:5" x14ac:dyDescent="0.25">
      <c r="A58" s="182" t="s">
        <v>180</v>
      </c>
      <c r="B58" s="191">
        <v>0.72</v>
      </c>
      <c r="C58" s="192">
        <v>0.56000000000000005</v>
      </c>
      <c r="D58" s="191">
        <v>0.46</v>
      </c>
      <c r="E58" s="191">
        <v>0.55000000000000004</v>
      </c>
    </row>
    <row r="59" spans="1:5" x14ac:dyDescent="0.25">
      <c r="A59" s="63" t="s">
        <v>125</v>
      </c>
      <c r="B59" s="187">
        <v>0.04</v>
      </c>
      <c r="C59" s="188">
        <v>0.2</v>
      </c>
      <c r="D59" s="187">
        <v>0.06</v>
      </c>
      <c r="E59" s="187">
        <v>0.14000000000000001</v>
      </c>
    </row>
    <row r="60" spans="1:5" x14ac:dyDescent="0.25">
      <c r="A60" s="63" t="s">
        <v>181</v>
      </c>
      <c r="B60" s="187">
        <v>0.04</v>
      </c>
      <c r="C60" s="188">
        <v>0.13</v>
      </c>
      <c r="D60" s="187">
        <v>0.1</v>
      </c>
      <c r="E60" s="187">
        <v>0.16</v>
      </c>
    </row>
    <row r="61" spans="1:5" ht="15.75" thickBot="1" x14ac:dyDescent="0.3">
      <c r="A61" s="131" t="s">
        <v>50</v>
      </c>
      <c r="B61" s="193">
        <v>0.2</v>
      </c>
      <c r="C61" s="194">
        <v>0.11</v>
      </c>
      <c r="D61" s="193">
        <v>0.37</v>
      </c>
      <c r="E61" s="193">
        <v>0.15</v>
      </c>
    </row>
    <row r="62" spans="1:5" ht="15.75" thickTop="1" x14ac:dyDescent="0.25"/>
    <row r="63" spans="1:5" x14ac:dyDescent="0.25">
      <c r="A63" s="286" t="s">
        <v>28</v>
      </c>
    </row>
    <row r="64" spans="1:5" x14ac:dyDescent="0.25">
      <c r="A64" s="53" t="s">
        <v>367</v>
      </c>
    </row>
  </sheetData>
  <mergeCells count="2">
    <mergeCell ref="B56:C56"/>
    <mergeCell ref="D56:E56"/>
  </mergeCells>
  <hyperlinks>
    <hyperlink ref="A2" location="Contents!A1" display="Return to Contents" xr:uid="{AEF44A36-3B6D-4CF8-9288-E934E7D9A87B}"/>
    <hyperlink ref="A64" r:id="rId1" display="https://www.gov.uk/government/statistics/uk-defence-and-security-exports-for-2021" xr:uid="{4810766D-1824-4107-95FE-2E2B5803F58C}"/>
  </hyperlinks>
  <pageMargins left="0.7" right="0.7" top="0.75" bottom="0.75" header="0.3" footer="0.3"/>
  <pageSetup orientation="portrait"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2B91-1325-4838-B343-0DDC09130F84}">
  <sheetPr>
    <tabColor rgb="FF262260"/>
  </sheetPr>
  <dimension ref="A1:G36"/>
  <sheetViews>
    <sheetView showGridLines="0" workbookViewId="0"/>
  </sheetViews>
  <sheetFormatPr defaultColWidth="8.85546875" defaultRowHeight="15" x14ac:dyDescent="0.25"/>
  <cols>
    <col min="1" max="1" width="25.7109375" style="63" customWidth="1"/>
    <col min="2" max="2" width="14.7109375" style="63" bestFit="1" customWidth="1"/>
    <col min="3" max="3" width="14" style="63" bestFit="1" customWidth="1"/>
    <col min="4" max="6" width="10.5703125" style="63" bestFit="1" customWidth="1"/>
    <col min="7" max="7" width="11.5703125" style="63" bestFit="1" customWidth="1"/>
    <col min="8" max="16384" width="8.85546875" style="63"/>
  </cols>
  <sheetData>
    <row r="1" spans="1:4" customFormat="1" ht="23.25" x14ac:dyDescent="0.35">
      <c r="A1" s="115" t="s">
        <v>342</v>
      </c>
    </row>
    <row r="2" spans="1:4" customFormat="1" x14ac:dyDescent="0.25">
      <c r="A2" s="53" t="s">
        <v>326</v>
      </c>
    </row>
    <row r="4" spans="1:4" x14ac:dyDescent="0.25">
      <c r="A4" s="65" t="s">
        <v>370</v>
      </c>
    </row>
    <row r="6" spans="1:4" ht="15.75" thickBot="1" x14ac:dyDescent="0.3">
      <c r="A6" s="179" t="s">
        <v>156</v>
      </c>
      <c r="B6" s="181" t="s">
        <v>182</v>
      </c>
      <c r="C6" s="181" t="s">
        <v>183</v>
      </c>
      <c r="D6" s="181">
        <v>2021</v>
      </c>
    </row>
    <row r="7" spans="1:4" x14ac:dyDescent="0.25">
      <c r="A7" s="65" t="s">
        <v>184</v>
      </c>
      <c r="B7" s="241">
        <v>2.7639999999999998</v>
      </c>
      <c r="C7" s="241">
        <v>0.55300000000000005</v>
      </c>
      <c r="D7" s="241">
        <v>0.79200000000000004</v>
      </c>
    </row>
    <row r="8" spans="1:4" x14ac:dyDescent="0.25">
      <c r="A8" s="65" t="s">
        <v>185</v>
      </c>
      <c r="B8" s="241">
        <v>2.5659999999999998</v>
      </c>
      <c r="C8" s="241">
        <v>0.51300000000000001</v>
      </c>
      <c r="D8" s="241">
        <v>0.41399999999999998</v>
      </c>
    </row>
    <row r="9" spans="1:4" ht="15.75" thickBot="1" x14ac:dyDescent="0.3">
      <c r="A9" s="196" t="s">
        <v>186</v>
      </c>
      <c r="B9" s="242">
        <v>1.6439999999999999</v>
      </c>
      <c r="C9" s="242">
        <v>0.32900000000000001</v>
      </c>
      <c r="D9" s="242">
        <v>0.27200000000000002</v>
      </c>
    </row>
    <row r="10" spans="1:4" ht="18" thickTop="1" x14ac:dyDescent="0.25">
      <c r="A10" s="195" t="s">
        <v>371</v>
      </c>
      <c r="B10" s="244">
        <v>23.905999999999999</v>
      </c>
      <c r="C10" s="244">
        <v>4.7809999999999997</v>
      </c>
      <c r="D10" s="244">
        <v>5.2750000000000004</v>
      </c>
    </row>
    <row r="12" spans="1:4" x14ac:dyDescent="0.25">
      <c r="A12" s="65" t="s">
        <v>374</v>
      </c>
    </row>
    <row r="14" spans="1:4" ht="15.75" thickBot="1" x14ac:dyDescent="0.3">
      <c r="A14" s="178"/>
      <c r="B14" s="181" t="s">
        <v>182</v>
      </c>
      <c r="C14" s="181" t="s">
        <v>236</v>
      </c>
    </row>
    <row r="15" spans="1:4" x14ac:dyDescent="0.25">
      <c r="A15" s="195" t="s">
        <v>188</v>
      </c>
      <c r="B15" s="243">
        <v>17.635999999999999</v>
      </c>
      <c r="C15" s="186">
        <v>0.73799999999999999</v>
      </c>
    </row>
    <row r="16" spans="1:4" x14ac:dyDescent="0.25">
      <c r="A16" s="65" t="s">
        <v>189</v>
      </c>
      <c r="B16" s="241">
        <v>2.3220000000000001</v>
      </c>
      <c r="C16" s="135">
        <v>9.7000000000000003E-2</v>
      </c>
    </row>
    <row r="17" spans="1:7" x14ac:dyDescent="0.25">
      <c r="A17" s="65" t="s">
        <v>190</v>
      </c>
      <c r="B17" s="241">
        <v>2.0960000000000001</v>
      </c>
      <c r="C17" s="135">
        <v>8.7999999999999995E-2</v>
      </c>
    </row>
    <row r="18" spans="1:7" x14ac:dyDescent="0.25">
      <c r="A18" s="65" t="s">
        <v>191</v>
      </c>
      <c r="B18" s="241">
        <v>1.385</v>
      </c>
      <c r="C18" s="135">
        <v>5.8000000000000003E-2</v>
      </c>
    </row>
    <row r="19" spans="1:7" x14ac:dyDescent="0.25">
      <c r="A19" s="65" t="s">
        <v>192</v>
      </c>
      <c r="B19" s="241">
        <v>0.43</v>
      </c>
      <c r="C19" s="135">
        <v>1.7999999999999999E-2</v>
      </c>
    </row>
    <row r="20" spans="1:7" ht="15.75" thickBot="1" x14ac:dyDescent="0.3">
      <c r="A20" s="196" t="s">
        <v>193</v>
      </c>
      <c r="B20" s="242">
        <v>3.6999999999999998E-2</v>
      </c>
      <c r="C20" s="136">
        <v>2E-3</v>
      </c>
    </row>
    <row r="21" spans="1:7" ht="15.75" thickTop="1" x14ac:dyDescent="0.25">
      <c r="A21" s="65" t="s">
        <v>52</v>
      </c>
      <c r="B21" s="245">
        <v>23.905999999999999</v>
      </c>
      <c r="C21" s="246">
        <v>1</v>
      </c>
    </row>
    <row r="23" spans="1:7" ht="17.25" x14ac:dyDescent="0.25">
      <c r="A23" s="65" t="s">
        <v>387</v>
      </c>
    </row>
    <row r="25" spans="1:7" ht="15.75" thickBot="1" x14ac:dyDescent="0.3">
      <c r="A25" s="178"/>
      <c r="B25" s="179">
        <v>2017</v>
      </c>
      <c r="C25" s="179">
        <v>2018</v>
      </c>
      <c r="D25" s="179">
        <v>2019</v>
      </c>
      <c r="E25" s="179">
        <v>2020</v>
      </c>
      <c r="F25" s="179">
        <v>2021</v>
      </c>
      <c r="G25" s="181" t="s">
        <v>187</v>
      </c>
    </row>
    <row r="26" spans="1:7" x14ac:dyDescent="0.25">
      <c r="A26" s="195" t="s">
        <v>194</v>
      </c>
      <c r="B26" s="243">
        <v>0.93400000000000005</v>
      </c>
      <c r="C26" s="243">
        <v>1.4755981152119995</v>
      </c>
      <c r="D26" s="243">
        <v>1.6067846691460002</v>
      </c>
      <c r="E26" s="243">
        <v>1.8072263564469992</v>
      </c>
      <c r="F26" s="243">
        <v>1.8219910232999998</v>
      </c>
      <c r="G26" s="243">
        <v>7.6459269787060036</v>
      </c>
    </row>
    <row r="27" spans="1:7" x14ac:dyDescent="0.25">
      <c r="A27" s="65" t="s">
        <v>173</v>
      </c>
      <c r="B27" s="241">
        <v>1.56</v>
      </c>
      <c r="C27" s="241">
        <v>1.3117659212419994</v>
      </c>
      <c r="D27" s="241">
        <v>1.067690109872</v>
      </c>
      <c r="E27" s="241">
        <v>1.1311004496750003</v>
      </c>
      <c r="F27" s="241">
        <v>1.690248818443</v>
      </c>
      <c r="G27" s="241">
        <v>6.7608448871309959</v>
      </c>
    </row>
    <row r="28" spans="1:7" x14ac:dyDescent="0.25">
      <c r="A28" s="65" t="s">
        <v>195</v>
      </c>
      <c r="B28" s="241">
        <v>1.1339999999999999</v>
      </c>
      <c r="C28" s="241">
        <v>1.2392935752590015</v>
      </c>
      <c r="D28" s="241">
        <v>1.2512304510710004</v>
      </c>
      <c r="E28" s="241">
        <v>1.3197241187830004</v>
      </c>
      <c r="F28" s="241">
        <v>1.2612495898430014</v>
      </c>
      <c r="G28" s="241">
        <v>6.2057301210360016</v>
      </c>
    </row>
    <row r="29" spans="1:7" x14ac:dyDescent="0.25">
      <c r="A29" s="65" t="s">
        <v>196</v>
      </c>
      <c r="B29" s="241">
        <v>0.61099999999999999</v>
      </c>
      <c r="C29" s="241">
        <v>0.721764937652</v>
      </c>
      <c r="D29" s="241">
        <v>0.81416701865299979</v>
      </c>
      <c r="E29" s="241">
        <v>0.64115183373399998</v>
      </c>
      <c r="F29" s="241">
        <v>0.50138384021100002</v>
      </c>
      <c r="G29" s="241">
        <v>3.2893531390010007</v>
      </c>
    </row>
    <row r="30" spans="1:7" ht="15.75" thickBot="1" x14ac:dyDescent="0.3">
      <c r="A30" s="196" t="s">
        <v>114</v>
      </c>
      <c r="B30" s="242">
        <v>4.0000000000000001E-3</v>
      </c>
      <c r="C30" s="247" t="s">
        <v>14</v>
      </c>
      <c r="D30" s="247" t="s">
        <v>14</v>
      </c>
      <c r="E30" s="247" t="s">
        <v>14</v>
      </c>
      <c r="F30" s="247" t="s">
        <v>14</v>
      </c>
      <c r="G30" s="242">
        <v>4.0000000000000001E-3</v>
      </c>
    </row>
    <row r="31" spans="1:7" ht="15.75" thickTop="1" x14ac:dyDescent="0.25">
      <c r="A31" s="65" t="s">
        <v>52</v>
      </c>
      <c r="B31" s="72">
        <v>4.2432481345910018</v>
      </c>
      <c r="C31" s="197">
        <v>4.7484366419249993</v>
      </c>
      <c r="D31" s="197">
        <v>4.7398841412820003</v>
      </c>
      <c r="E31" s="197">
        <v>4.8992099936189994</v>
      </c>
      <c r="F31" s="197">
        <v>5.2752129566970014</v>
      </c>
      <c r="G31" s="197">
        <v>23.905991868114</v>
      </c>
    </row>
    <row r="33" spans="1:1" x14ac:dyDescent="0.25">
      <c r="A33" s="286" t="s">
        <v>372</v>
      </c>
    </row>
    <row r="34" spans="1:1" x14ac:dyDescent="0.25">
      <c r="A34" s="63" t="s">
        <v>373</v>
      </c>
    </row>
    <row r="35" spans="1:1" x14ac:dyDescent="0.25">
      <c r="A35" s="63" t="s">
        <v>388</v>
      </c>
    </row>
    <row r="36" spans="1:1" x14ac:dyDescent="0.25">
      <c r="A36" s="63" t="s">
        <v>277</v>
      </c>
    </row>
  </sheetData>
  <hyperlinks>
    <hyperlink ref="A2" location="Contents!A1" display="Return to Contents" xr:uid="{28DCCC0C-9F4A-4DE8-8EE8-1BCD4736257C}"/>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DC79D-C952-4DF8-B492-6C6427003BDB}">
  <sheetPr>
    <tabColor rgb="FF262260"/>
  </sheetPr>
  <dimension ref="A1:D24"/>
  <sheetViews>
    <sheetView showGridLines="0" workbookViewId="0"/>
  </sheetViews>
  <sheetFormatPr defaultColWidth="8.85546875" defaultRowHeight="15" x14ac:dyDescent="0.25"/>
  <cols>
    <col min="1" max="1" width="20.7109375" style="63" customWidth="1"/>
    <col min="2" max="2" width="10" style="63" bestFit="1" customWidth="1"/>
    <col min="3" max="3" width="15" style="63" bestFit="1" customWidth="1"/>
    <col min="4" max="16384" width="8.85546875" style="63"/>
  </cols>
  <sheetData>
    <row r="1" spans="1:4" customFormat="1" ht="23.25" x14ac:dyDescent="0.35">
      <c r="A1" s="115" t="s">
        <v>343</v>
      </c>
    </row>
    <row r="2" spans="1:4" customFormat="1" x14ac:dyDescent="0.25">
      <c r="A2" s="53" t="s">
        <v>326</v>
      </c>
    </row>
    <row r="4" spans="1:4" ht="17.25" x14ac:dyDescent="0.25">
      <c r="A4" s="65" t="s">
        <v>378</v>
      </c>
    </row>
    <row r="6" spans="1:4" ht="15.75" thickBot="1" x14ac:dyDescent="0.3">
      <c r="A6" s="178"/>
      <c r="B6" s="181" t="s">
        <v>375</v>
      </c>
      <c r="C6" s="181" t="s">
        <v>376</v>
      </c>
      <c r="D6" s="181">
        <v>2021</v>
      </c>
    </row>
    <row r="7" spans="1:4" x14ac:dyDescent="0.25">
      <c r="A7" s="195" t="s">
        <v>198</v>
      </c>
      <c r="B7" s="243">
        <v>17.015999999999998</v>
      </c>
      <c r="C7" s="243">
        <v>3.403</v>
      </c>
      <c r="D7" s="243">
        <v>4.7169999999999996</v>
      </c>
    </row>
    <row r="8" spans="1:4" x14ac:dyDescent="0.25">
      <c r="A8" s="65" t="s">
        <v>161</v>
      </c>
      <c r="B8" s="241">
        <v>2.8690000000000002</v>
      </c>
      <c r="C8" s="241">
        <v>0.57399999999999995</v>
      </c>
      <c r="D8" s="241">
        <v>0.55800000000000005</v>
      </c>
    </row>
    <row r="9" spans="1:4" ht="15.75" thickBot="1" x14ac:dyDescent="0.3">
      <c r="A9" s="196" t="s">
        <v>162</v>
      </c>
      <c r="B9" s="242">
        <v>1.9139999999999999</v>
      </c>
      <c r="C9" s="242">
        <v>0.38300000000000001</v>
      </c>
      <c r="D9" s="242">
        <v>0.379</v>
      </c>
    </row>
    <row r="10" spans="1:4" ht="15.75" thickTop="1" x14ac:dyDescent="0.25">
      <c r="A10" s="65" t="s">
        <v>52</v>
      </c>
      <c r="B10" s="245">
        <v>24.934999999999999</v>
      </c>
      <c r="C10" s="245">
        <v>4.9870000000000001</v>
      </c>
      <c r="D10" s="245">
        <v>5.8609999999999998</v>
      </c>
    </row>
    <row r="12" spans="1:4" x14ac:dyDescent="0.25">
      <c r="A12" s="65" t="s">
        <v>199</v>
      </c>
    </row>
    <row r="14" spans="1:4" ht="15.75" thickBot="1" x14ac:dyDescent="0.3">
      <c r="A14" s="178"/>
      <c r="B14" s="181" t="s">
        <v>197</v>
      </c>
      <c r="C14" s="181" t="s">
        <v>236</v>
      </c>
    </row>
    <row r="15" spans="1:4" x14ac:dyDescent="0.25">
      <c r="A15" s="195" t="s">
        <v>189</v>
      </c>
      <c r="B15" s="243">
        <v>10.891999999999999</v>
      </c>
      <c r="C15" s="186">
        <v>0.437</v>
      </c>
    </row>
    <row r="16" spans="1:4" x14ac:dyDescent="0.25">
      <c r="A16" s="65" t="s">
        <v>188</v>
      </c>
      <c r="B16" s="241">
        <v>7.9119999999999999</v>
      </c>
      <c r="C16" s="135">
        <v>0.317</v>
      </c>
    </row>
    <row r="17" spans="1:3" x14ac:dyDescent="0.25">
      <c r="A17" s="65" t="s">
        <v>192</v>
      </c>
      <c r="B17" s="241">
        <v>3.069</v>
      </c>
      <c r="C17" s="135">
        <v>0.123</v>
      </c>
    </row>
    <row r="18" spans="1:3" x14ac:dyDescent="0.25">
      <c r="A18" s="65" t="s">
        <v>190</v>
      </c>
      <c r="B18" s="241">
        <v>1.7230000000000001</v>
      </c>
      <c r="C18" s="135">
        <v>6.9000000000000006E-2</v>
      </c>
    </row>
    <row r="19" spans="1:3" ht="15.75" thickBot="1" x14ac:dyDescent="0.3">
      <c r="A19" s="196" t="s">
        <v>191</v>
      </c>
      <c r="B19" s="242">
        <v>1.3380000000000001</v>
      </c>
      <c r="C19" s="136">
        <v>5.3999999999999999E-2</v>
      </c>
    </row>
    <row r="20" spans="1:3" ht="15.75" thickTop="1" x14ac:dyDescent="0.25">
      <c r="A20" s="65" t="s">
        <v>52</v>
      </c>
      <c r="B20" s="245">
        <v>24.934999999999999</v>
      </c>
      <c r="C20" s="246">
        <v>1</v>
      </c>
    </row>
    <row r="22" spans="1:3" x14ac:dyDescent="0.25">
      <c r="A22" s="286" t="s">
        <v>372</v>
      </c>
    </row>
    <row r="23" spans="1:3" x14ac:dyDescent="0.25">
      <c r="A23" s="63" t="s">
        <v>377</v>
      </c>
    </row>
    <row r="24" spans="1:3" x14ac:dyDescent="0.25">
      <c r="A24" s="63" t="s">
        <v>277</v>
      </c>
    </row>
  </sheetData>
  <hyperlinks>
    <hyperlink ref="A2" location="Contents!A1" display="Return to Contents" xr:uid="{74723D16-B398-46D5-B33C-C496690D1A59}"/>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13E05-9FC2-4838-B539-8C41E72A7019}">
  <sheetPr>
    <tabColor rgb="FFB2BCC6"/>
  </sheetPr>
  <dimension ref="A1:D56"/>
  <sheetViews>
    <sheetView showGridLines="0" workbookViewId="0"/>
  </sheetViews>
  <sheetFormatPr defaultRowHeight="15" x14ac:dyDescent="0.25"/>
  <cols>
    <col min="1" max="1" width="31.42578125" customWidth="1"/>
    <col min="2" max="5" width="21.7109375" customWidth="1"/>
  </cols>
  <sheetData>
    <row r="1" spans="1:4" ht="23.25" x14ac:dyDescent="0.35">
      <c r="A1" s="115" t="s">
        <v>344</v>
      </c>
    </row>
    <row r="2" spans="1:4" x14ac:dyDescent="0.25">
      <c r="A2" s="53" t="s">
        <v>326</v>
      </c>
    </row>
    <row r="4" spans="1:4" x14ac:dyDescent="0.25">
      <c r="A4" s="1" t="s">
        <v>200</v>
      </c>
    </row>
    <row r="6" spans="1:4" ht="15.75" thickBot="1" x14ac:dyDescent="0.3">
      <c r="A6" s="2" t="s">
        <v>201</v>
      </c>
      <c r="B6" s="2">
        <v>2020</v>
      </c>
      <c r="C6" s="2">
        <v>2021</v>
      </c>
      <c r="D6" s="86" t="s">
        <v>1</v>
      </c>
    </row>
    <row r="7" spans="1:4" x14ac:dyDescent="0.25">
      <c r="A7" s="6" t="s">
        <v>2</v>
      </c>
      <c r="B7" s="210">
        <v>11110060000</v>
      </c>
      <c r="C7" s="210">
        <v>11345111000</v>
      </c>
      <c r="D7" s="15">
        <v>2.1000000000000001E-2</v>
      </c>
    </row>
    <row r="8" spans="1:4" ht="18" thickBot="1" x14ac:dyDescent="0.3">
      <c r="A8" s="7" t="s">
        <v>202</v>
      </c>
      <c r="B8" s="105">
        <v>3904829000</v>
      </c>
      <c r="C8" s="105">
        <v>4150991000</v>
      </c>
      <c r="D8" s="4">
        <v>6.3E-2</v>
      </c>
    </row>
    <row r="9" spans="1:4" ht="15.75" thickTop="1" x14ac:dyDescent="0.25">
      <c r="A9" s="1" t="s">
        <v>4</v>
      </c>
      <c r="B9" s="214">
        <v>15014889000</v>
      </c>
      <c r="C9" s="214">
        <v>15496102000</v>
      </c>
      <c r="D9" s="5">
        <v>3.2000000000000001E-2</v>
      </c>
    </row>
    <row r="10" spans="1:4" x14ac:dyDescent="0.25">
      <c r="A10" s="1" t="s">
        <v>5</v>
      </c>
      <c r="B10" s="213">
        <v>21</v>
      </c>
      <c r="C10" s="213">
        <v>21</v>
      </c>
      <c r="D10" s="33">
        <v>21</v>
      </c>
    </row>
    <row r="12" spans="1:4" x14ac:dyDescent="0.25">
      <c r="A12" s="1" t="s">
        <v>203</v>
      </c>
    </row>
    <row r="13" spans="1:4" x14ac:dyDescent="0.25">
      <c r="A13" s="1"/>
    </row>
    <row r="14" spans="1:4" ht="15.75" thickBot="1" x14ac:dyDescent="0.3">
      <c r="A14" s="2" t="s">
        <v>204</v>
      </c>
      <c r="B14" s="2">
        <v>2020</v>
      </c>
      <c r="C14" s="2">
        <v>2021</v>
      </c>
      <c r="D14" s="86" t="s">
        <v>1</v>
      </c>
    </row>
    <row r="15" spans="1:4" x14ac:dyDescent="0.25">
      <c r="A15" s="6" t="s">
        <v>124</v>
      </c>
      <c r="B15" s="210">
        <v>11197228000</v>
      </c>
      <c r="C15" s="210">
        <v>11920251000</v>
      </c>
      <c r="D15" s="15">
        <v>6.5000000000000002E-2</v>
      </c>
    </row>
    <row r="16" spans="1:4" ht="15.75" thickBot="1" x14ac:dyDescent="0.3">
      <c r="A16" s="7" t="s">
        <v>103</v>
      </c>
      <c r="B16" s="105">
        <v>3817660000</v>
      </c>
      <c r="C16" s="105">
        <v>3575852000</v>
      </c>
      <c r="D16" s="4">
        <v>-6.3E-2</v>
      </c>
    </row>
    <row r="17" spans="1:4" ht="15.75" thickTop="1" x14ac:dyDescent="0.25">
      <c r="A17" s="1" t="s">
        <v>4</v>
      </c>
      <c r="B17" s="214">
        <v>15014889000</v>
      </c>
      <c r="C17" s="214">
        <v>15496102000</v>
      </c>
      <c r="D17" s="5">
        <v>3.2000000000000001E-2</v>
      </c>
    </row>
    <row r="18" spans="1:4" x14ac:dyDescent="0.25">
      <c r="A18" s="1" t="s">
        <v>5</v>
      </c>
      <c r="B18" s="213">
        <v>21</v>
      </c>
      <c r="C18" s="213">
        <v>21</v>
      </c>
      <c r="D18" s="33">
        <v>21</v>
      </c>
    </row>
    <row r="20" spans="1:4" x14ac:dyDescent="0.25">
      <c r="A20" s="1" t="s">
        <v>205</v>
      </c>
    </row>
    <row r="22" spans="1:4" ht="15.75" thickBot="1" x14ac:dyDescent="0.3">
      <c r="A22" s="86" t="s">
        <v>206</v>
      </c>
      <c r="B22" s="2">
        <v>2020</v>
      </c>
      <c r="C22" s="2">
        <v>2021</v>
      </c>
      <c r="D22" s="86" t="s">
        <v>1</v>
      </c>
    </row>
    <row r="23" spans="1:4" x14ac:dyDescent="0.25">
      <c r="A23" s="6" t="s">
        <v>207</v>
      </c>
      <c r="B23" s="210">
        <v>7724529000</v>
      </c>
      <c r="C23" s="210">
        <v>8278879000</v>
      </c>
      <c r="D23" s="15">
        <v>7.1999999999999995E-2</v>
      </c>
    </row>
    <row r="24" spans="1:4" ht="18" thickBot="1" x14ac:dyDescent="0.3">
      <c r="A24" s="7" t="s">
        <v>208</v>
      </c>
      <c r="B24" s="211">
        <v>3472699000</v>
      </c>
      <c r="C24" s="211">
        <v>3641372000</v>
      </c>
      <c r="D24" s="4">
        <v>4.9000000000000002E-2</v>
      </c>
    </row>
    <row r="25" spans="1:4" ht="15.75" thickTop="1" x14ac:dyDescent="0.25">
      <c r="A25" s="1" t="s">
        <v>209</v>
      </c>
      <c r="B25" s="212">
        <v>11197228000</v>
      </c>
      <c r="C25" s="212">
        <v>11920251000</v>
      </c>
      <c r="D25" s="5">
        <v>6.5000000000000002E-2</v>
      </c>
    </row>
    <row r="26" spans="1:4" x14ac:dyDescent="0.25">
      <c r="A26" s="1" t="s">
        <v>5</v>
      </c>
      <c r="B26" s="213">
        <v>21</v>
      </c>
      <c r="C26" s="213">
        <v>21</v>
      </c>
      <c r="D26" s="33">
        <v>21</v>
      </c>
    </row>
    <row r="28" spans="1:4" x14ac:dyDescent="0.25">
      <c r="A28" s="1" t="s">
        <v>210</v>
      </c>
    </row>
    <row r="30" spans="1:4" ht="30.75" thickBot="1" x14ac:dyDescent="0.3">
      <c r="A30" s="2" t="s">
        <v>211</v>
      </c>
      <c r="B30" s="117" t="s">
        <v>212</v>
      </c>
      <c r="C30" s="117" t="s">
        <v>213</v>
      </c>
    </row>
    <row r="31" spans="1:4" x14ac:dyDescent="0.25">
      <c r="A31" s="31" t="s">
        <v>214</v>
      </c>
      <c r="B31" s="209">
        <v>2300</v>
      </c>
      <c r="C31" s="85">
        <v>0.75900000000000001</v>
      </c>
    </row>
    <row r="32" spans="1:4" x14ac:dyDescent="0.25">
      <c r="A32" t="s">
        <v>215</v>
      </c>
      <c r="B32" s="208">
        <v>900</v>
      </c>
      <c r="C32" s="10">
        <v>0.89900000000000002</v>
      </c>
    </row>
    <row r="33" spans="1:4" ht="15.75" thickBot="1" x14ac:dyDescent="0.3">
      <c r="A33" s="7" t="s">
        <v>69</v>
      </c>
      <c r="B33" s="207">
        <v>1044.5</v>
      </c>
      <c r="C33" s="200">
        <v>0.89300000000000002</v>
      </c>
    </row>
    <row r="34" spans="1:4" ht="15.75" thickTop="1" x14ac:dyDescent="0.25">
      <c r="A34" s="1" t="s">
        <v>5</v>
      </c>
      <c r="B34" s="206">
        <v>20</v>
      </c>
      <c r="C34" s="205">
        <v>0.2</v>
      </c>
    </row>
    <row r="36" spans="1:4" x14ac:dyDescent="0.25">
      <c r="A36" s="1" t="s">
        <v>216</v>
      </c>
    </row>
    <row r="38" spans="1:4" ht="45.75" thickBot="1" x14ac:dyDescent="0.3">
      <c r="A38" s="2" t="s">
        <v>211</v>
      </c>
      <c r="B38" s="127" t="s">
        <v>217</v>
      </c>
      <c r="C38" s="127" t="s">
        <v>218</v>
      </c>
    </row>
    <row r="39" spans="1:4" x14ac:dyDescent="0.25">
      <c r="A39" s="31" t="s">
        <v>214</v>
      </c>
      <c r="B39" s="198">
        <v>0.95</v>
      </c>
      <c r="C39" s="198">
        <v>0.95299999999999996</v>
      </c>
    </row>
    <row r="40" spans="1:4" x14ac:dyDescent="0.25">
      <c r="A40" t="s">
        <v>215</v>
      </c>
      <c r="B40" s="199">
        <v>0.92500000000000004</v>
      </c>
      <c r="C40" s="199">
        <v>0.79500000000000004</v>
      </c>
    </row>
    <row r="41" spans="1:4" ht="15.75" thickBot="1" x14ac:dyDescent="0.3">
      <c r="A41" s="7" t="s">
        <v>69</v>
      </c>
      <c r="B41" s="200">
        <v>0.95</v>
      </c>
      <c r="C41" s="200">
        <v>0.86399999999999999</v>
      </c>
    </row>
    <row r="42" spans="1:4" ht="15.75" thickTop="1" x14ac:dyDescent="0.25">
      <c r="A42" s="1" t="s">
        <v>5</v>
      </c>
      <c r="B42" s="1">
        <v>21</v>
      </c>
      <c r="C42" s="1">
        <v>21</v>
      </c>
    </row>
    <row r="44" spans="1:4" x14ac:dyDescent="0.25">
      <c r="A44" s="1" t="s">
        <v>219</v>
      </c>
    </row>
    <row r="46" spans="1:4" ht="60.75" thickBot="1" x14ac:dyDescent="0.3">
      <c r="A46" s="2" t="s">
        <v>211</v>
      </c>
      <c r="B46" s="127" t="s">
        <v>220</v>
      </c>
      <c r="C46" s="127" t="s">
        <v>279</v>
      </c>
      <c r="D46" s="127" t="s">
        <v>221</v>
      </c>
    </row>
    <row r="47" spans="1:4" x14ac:dyDescent="0.25">
      <c r="A47" s="31" t="s">
        <v>214</v>
      </c>
      <c r="B47" s="198">
        <v>0.77</v>
      </c>
      <c r="C47" s="198">
        <v>0.57999999999999996</v>
      </c>
      <c r="D47" s="201">
        <f>C47/B47</f>
        <v>0.75324675324675316</v>
      </c>
    </row>
    <row r="48" spans="1:4" x14ac:dyDescent="0.25">
      <c r="A48" t="s">
        <v>215</v>
      </c>
      <c r="B48" s="199">
        <v>0.79500000000000004</v>
      </c>
      <c r="C48" s="199">
        <v>0.63200000000000001</v>
      </c>
      <c r="D48" s="202">
        <f>C48/B48</f>
        <v>0.79496855345911943</v>
      </c>
    </row>
    <row r="49" spans="1:4" ht="15.75" thickBot="1" x14ac:dyDescent="0.3">
      <c r="A49" s="7" t="s">
        <v>69</v>
      </c>
      <c r="B49" s="200">
        <v>0.79</v>
      </c>
      <c r="C49" s="200">
        <v>0.63</v>
      </c>
      <c r="D49" s="203">
        <f>C49/B49</f>
        <v>0.79746835443037967</v>
      </c>
    </row>
    <row r="50" spans="1:4" ht="15.75" thickTop="1" x14ac:dyDescent="0.25">
      <c r="A50" s="1" t="s">
        <v>5</v>
      </c>
      <c r="B50" s="204">
        <v>21</v>
      </c>
      <c r="C50" s="204">
        <v>21</v>
      </c>
      <c r="D50" s="1">
        <v>21</v>
      </c>
    </row>
    <row r="52" spans="1:4" x14ac:dyDescent="0.25">
      <c r="A52" s="286" t="s">
        <v>28</v>
      </c>
    </row>
    <row r="53" spans="1:4" x14ac:dyDescent="0.25">
      <c r="A53" t="s">
        <v>222</v>
      </c>
    </row>
    <row r="54" spans="1:4" x14ac:dyDescent="0.25">
      <c r="A54" t="s">
        <v>223</v>
      </c>
    </row>
    <row r="55" spans="1:4" x14ac:dyDescent="0.25">
      <c r="A55" t="s">
        <v>224</v>
      </c>
    </row>
    <row r="56" spans="1:4" x14ac:dyDescent="0.25">
      <c r="A56" t="s">
        <v>277</v>
      </c>
    </row>
  </sheetData>
  <phoneticPr fontId="5" type="noConversion"/>
  <hyperlinks>
    <hyperlink ref="A2" location="Contents!A1" display="Return to Contents" xr:uid="{64A87B4A-578C-48E1-89ED-E08BDC72B9A8}"/>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06612-B356-499E-9B14-4905971F1A61}">
  <sheetPr>
    <tabColor rgb="FFB2BCC6"/>
  </sheetPr>
  <dimension ref="A1:J54"/>
  <sheetViews>
    <sheetView showGridLines="0" workbookViewId="0"/>
  </sheetViews>
  <sheetFormatPr defaultRowHeight="15" x14ac:dyDescent="0.25"/>
  <cols>
    <col min="1" max="1" width="25.42578125" customWidth="1"/>
    <col min="2" max="4" width="15.28515625" bestFit="1" customWidth="1"/>
  </cols>
  <sheetData>
    <row r="1" spans="1:4" ht="23.25" x14ac:dyDescent="0.35">
      <c r="A1" s="115" t="s">
        <v>346</v>
      </c>
    </row>
    <row r="2" spans="1:4" x14ac:dyDescent="0.25">
      <c r="A2" s="53" t="s">
        <v>326</v>
      </c>
    </row>
    <row r="4" spans="1:4" x14ac:dyDescent="0.25">
      <c r="A4" s="1" t="s">
        <v>283</v>
      </c>
    </row>
    <row r="6" spans="1:4" ht="18" thickBot="1" x14ac:dyDescent="0.3">
      <c r="A6" s="2" t="s">
        <v>281</v>
      </c>
      <c r="B6" s="2">
        <v>2019</v>
      </c>
      <c r="C6" s="2">
        <v>2020</v>
      </c>
      <c r="D6" s="2">
        <v>2021</v>
      </c>
    </row>
    <row r="7" spans="1:4" x14ac:dyDescent="0.25">
      <c r="A7" s="6" t="s">
        <v>226</v>
      </c>
      <c r="B7" s="98">
        <v>2123189</v>
      </c>
      <c r="C7" s="98">
        <v>2273093</v>
      </c>
      <c r="D7" s="98">
        <v>2293974</v>
      </c>
    </row>
    <row r="8" spans="1:4" x14ac:dyDescent="0.25">
      <c r="A8" t="s">
        <v>227</v>
      </c>
      <c r="B8" s="108">
        <v>3435569</v>
      </c>
      <c r="C8" s="108">
        <v>3761037</v>
      </c>
      <c r="D8" s="108">
        <v>3450187</v>
      </c>
    </row>
    <row r="9" spans="1:4" x14ac:dyDescent="0.25">
      <c r="A9" t="s">
        <v>228</v>
      </c>
      <c r="B9" s="108">
        <v>4492428</v>
      </c>
      <c r="C9" s="108">
        <v>5716644</v>
      </c>
      <c r="D9" s="108">
        <v>6366490</v>
      </c>
    </row>
    <row r="10" spans="1:4" ht="15.75" thickBot="1" x14ac:dyDescent="0.3">
      <c r="A10" s="7" t="s">
        <v>229</v>
      </c>
      <c r="B10" s="99">
        <v>947160</v>
      </c>
      <c r="C10" s="99">
        <v>961421</v>
      </c>
      <c r="D10" s="99">
        <v>994507</v>
      </c>
    </row>
    <row r="11" spans="1:4" ht="15.75" thickTop="1" x14ac:dyDescent="0.25">
      <c r="A11" s="1" t="s">
        <v>4</v>
      </c>
      <c r="B11" s="103">
        <v>10998346</v>
      </c>
      <c r="C11" s="103">
        <v>12712195</v>
      </c>
      <c r="D11" s="103">
        <v>13105158</v>
      </c>
    </row>
    <row r="12" spans="1:4" x14ac:dyDescent="0.25">
      <c r="A12" s="1"/>
      <c r="B12" s="27"/>
      <c r="C12" s="27"/>
      <c r="D12" s="27"/>
    </row>
    <row r="13" spans="1:4" x14ac:dyDescent="0.25">
      <c r="A13" s="1" t="s">
        <v>284</v>
      </c>
      <c r="B13" s="27"/>
      <c r="C13" s="27"/>
      <c r="D13" s="27"/>
    </row>
    <row r="15" spans="1:4" x14ac:dyDescent="0.25">
      <c r="A15" s="1" t="s">
        <v>230</v>
      </c>
    </row>
    <row r="17" spans="1:2" ht="18" thickBot="1" x14ac:dyDescent="0.3">
      <c r="A17" s="2" t="s">
        <v>225</v>
      </c>
      <c r="B17" s="86" t="s">
        <v>5</v>
      </c>
    </row>
    <row r="18" spans="1:2" x14ac:dyDescent="0.25">
      <c r="A18" s="6" t="s">
        <v>228</v>
      </c>
      <c r="B18" s="6">
        <v>75</v>
      </c>
    </row>
    <row r="19" spans="1:2" x14ac:dyDescent="0.25">
      <c r="A19" t="s">
        <v>226</v>
      </c>
      <c r="B19">
        <v>27</v>
      </c>
    </row>
    <row r="20" spans="1:2" x14ac:dyDescent="0.25">
      <c r="A20" t="s">
        <v>229</v>
      </c>
      <c r="B20">
        <v>23</v>
      </c>
    </row>
    <row r="21" spans="1:2" ht="15.75" thickBot="1" x14ac:dyDescent="0.3">
      <c r="A21" s="7" t="s">
        <v>227</v>
      </c>
      <c r="B21" s="7">
        <v>21</v>
      </c>
    </row>
    <row r="22" spans="1:2" ht="15.75" thickTop="1" x14ac:dyDescent="0.25">
      <c r="A22" s="1" t="s">
        <v>4</v>
      </c>
      <c r="B22" s="1">
        <v>146</v>
      </c>
    </row>
    <row r="24" spans="1:2" x14ac:dyDescent="0.25">
      <c r="A24" s="1" t="s">
        <v>231</v>
      </c>
    </row>
    <row r="26" spans="1:2" ht="18" thickBot="1" x14ac:dyDescent="0.3">
      <c r="A26" s="2" t="s">
        <v>225</v>
      </c>
      <c r="B26" s="86" t="s">
        <v>232</v>
      </c>
    </row>
    <row r="27" spans="1:2" x14ac:dyDescent="0.25">
      <c r="A27" t="s">
        <v>228</v>
      </c>
      <c r="B27" s="108">
        <v>84000</v>
      </c>
    </row>
    <row r="28" spans="1:2" x14ac:dyDescent="0.25">
      <c r="A28" t="s">
        <v>226</v>
      </c>
      <c r="B28" s="108">
        <v>83000</v>
      </c>
    </row>
    <row r="29" spans="1:2" x14ac:dyDescent="0.25">
      <c r="A29" t="s">
        <v>229</v>
      </c>
      <c r="B29" s="108">
        <v>42000</v>
      </c>
    </row>
    <row r="30" spans="1:2" ht="15.75" thickBot="1" x14ac:dyDescent="0.3">
      <c r="A30" s="7" t="s">
        <v>227</v>
      </c>
      <c r="B30" s="99">
        <v>164000</v>
      </c>
    </row>
    <row r="31" spans="1:2" ht="15.75" thickTop="1" x14ac:dyDescent="0.25">
      <c r="A31" s="1" t="s">
        <v>233</v>
      </c>
      <c r="B31" s="103">
        <v>89000</v>
      </c>
    </row>
    <row r="33" spans="1:3" x14ac:dyDescent="0.25">
      <c r="A33" s="1" t="s">
        <v>234</v>
      </c>
    </row>
    <row r="35" spans="1:3" ht="15.75" thickBot="1" x14ac:dyDescent="0.3">
      <c r="A35" s="2" t="s">
        <v>235</v>
      </c>
      <c r="B35" s="86" t="s">
        <v>5</v>
      </c>
      <c r="C35" s="86" t="s">
        <v>236</v>
      </c>
    </row>
    <row r="36" spans="1:3" x14ac:dyDescent="0.25">
      <c r="A36" s="19">
        <v>1</v>
      </c>
      <c r="B36" s="6">
        <v>106</v>
      </c>
      <c r="C36" s="28">
        <v>0.86</v>
      </c>
    </row>
    <row r="37" spans="1:3" x14ac:dyDescent="0.25">
      <c r="A37" s="9">
        <v>2</v>
      </c>
      <c r="B37">
        <v>13</v>
      </c>
      <c r="C37" s="35">
        <v>0.11</v>
      </c>
    </row>
    <row r="38" spans="1:3" ht="15.75" thickBot="1" x14ac:dyDescent="0.3">
      <c r="A38" s="7" t="s">
        <v>237</v>
      </c>
      <c r="B38" s="7">
        <v>4</v>
      </c>
      <c r="C38" s="29">
        <v>0.03</v>
      </c>
    </row>
    <row r="39" spans="1:3" ht="15.75" thickTop="1" x14ac:dyDescent="0.25">
      <c r="A39" s="1" t="s">
        <v>4</v>
      </c>
      <c r="B39" s="1">
        <v>123</v>
      </c>
      <c r="C39" s="30">
        <v>1</v>
      </c>
    </row>
    <row r="41" spans="1:3" x14ac:dyDescent="0.25">
      <c r="A41" s="1" t="s">
        <v>238</v>
      </c>
    </row>
    <row r="43" spans="1:3" ht="15.75" thickBot="1" x14ac:dyDescent="0.3">
      <c r="A43" s="2" t="s">
        <v>235</v>
      </c>
      <c r="B43" s="86" t="s">
        <v>239</v>
      </c>
      <c r="C43" s="86" t="s">
        <v>236</v>
      </c>
    </row>
    <row r="44" spans="1:3" x14ac:dyDescent="0.25">
      <c r="A44" s="9">
        <v>1</v>
      </c>
      <c r="B44" s="49">
        <v>3503000</v>
      </c>
      <c r="C44" s="35">
        <v>0.27</v>
      </c>
    </row>
    <row r="45" spans="1:3" x14ac:dyDescent="0.25">
      <c r="A45" s="9">
        <v>2</v>
      </c>
      <c r="B45" s="49">
        <v>1291000</v>
      </c>
      <c r="C45" s="35">
        <v>0.1</v>
      </c>
    </row>
    <row r="46" spans="1:3" ht="15.75" thickBot="1" x14ac:dyDescent="0.3">
      <c r="A46" s="7" t="s">
        <v>237</v>
      </c>
      <c r="B46" s="99">
        <v>8191000</v>
      </c>
      <c r="C46" s="29">
        <v>0.63</v>
      </c>
    </row>
    <row r="47" spans="1:3" ht="15.75" thickTop="1" x14ac:dyDescent="0.25">
      <c r="A47" s="1" t="s">
        <v>4</v>
      </c>
      <c r="B47" s="103">
        <v>12985000</v>
      </c>
      <c r="C47" s="30">
        <v>1</v>
      </c>
    </row>
    <row r="49" spans="1:10" x14ac:dyDescent="0.25">
      <c r="A49" s="286" t="s">
        <v>28</v>
      </c>
    </row>
    <row r="50" spans="1:10" ht="15" customHeight="1" x14ac:dyDescent="0.25">
      <c r="A50" s="285" t="s">
        <v>280</v>
      </c>
      <c r="B50" s="285"/>
      <c r="C50" s="285"/>
      <c r="D50" s="285"/>
      <c r="E50" s="285"/>
      <c r="F50" s="285"/>
      <c r="G50" s="285"/>
      <c r="H50" s="285"/>
      <c r="I50" s="285"/>
      <c r="J50" s="285"/>
    </row>
    <row r="51" spans="1:10" x14ac:dyDescent="0.25">
      <c r="A51" s="285"/>
      <c r="B51" s="285"/>
      <c r="C51" s="285"/>
      <c r="D51" s="285"/>
      <c r="E51" s="285"/>
      <c r="F51" s="285"/>
      <c r="G51" s="285"/>
      <c r="H51" s="285"/>
      <c r="I51" s="285"/>
      <c r="J51" s="285"/>
    </row>
    <row r="52" spans="1:10" x14ac:dyDescent="0.25">
      <c r="A52" s="285"/>
      <c r="B52" s="285"/>
      <c r="C52" s="285"/>
      <c r="D52" s="285"/>
      <c r="E52" s="285"/>
      <c r="F52" s="285"/>
      <c r="G52" s="285"/>
      <c r="H52" s="285"/>
      <c r="I52" s="285"/>
      <c r="J52" s="285"/>
    </row>
    <row r="53" spans="1:10" x14ac:dyDescent="0.25">
      <c r="A53" s="113" t="s">
        <v>282</v>
      </c>
      <c r="B53" s="112"/>
      <c r="C53" s="112"/>
      <c r="D53" s="112"/>
      <c r="E53" s="112"/>
      <c r="F53" s="112"/>
      <c r="G53" s="112"/>
      <c r="H53" s="112"/>
      <c r="I53" s="112"/>
      <c r="J53" s="112"/>
    </row>
    <row r="54" spans="1:10" x14ac:dyDescent="0.25">
      <c r="A54" s="112"/>
      <c r="B54" s="112"/>
      <c r="C54" s="112"/>
      <c r="D54" s="112"/>
      <c r="E54" s="112"/>
      <c r="F54" s="112"/>
      <c r="G54" s="112"/>
      <c r="H54" s="112"/>
      <c r="I54" s="112"/>
      <c r="J54" s="112"/>
    </row>
  </sheetData>
  <mergeCells count="1">
    <mergeCell ref="A50:J52"/>
  </mergeCells>
  <hyperlinks>
    <hyperlink ref="A53" r:id="rId1" xr:uid="{7D08EF0B-A3D1-4644-9D32-4F092A754F2F}"/>
    <hyperlink ref="A2" location="Contents!A1" display="Return to Contents" xr:uid="{A2E394D2-8CE0-4344-9F8A-C336231196FE}"/>
  </hyperlinks>
  <pageMargins left="0.7" right="0.7" top="0.75" bottom="0.75" header="0.3" footer="0.3"/>
  <pageSetup paperSize="9" orientation="portrait" verticalDpi="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CE30-F702-46B4-9558-5BC57C08394D}">
  <sheetPr>
    <tabColor rgb="FFB2BCC6"/>
  </sheetPr>
  <dimension ref="A1:E38"/>
  <sheetViews>
    <sheetView showGridLines="0" workbookViewId="0"/>
  </sheetViews>
  <sheetFormatPr defaultRowHeight="15" x14ac:dyDescent="0.25"/>
  <cols>
    <col min="1" max="1" width="25" customWidth="1"/>
    <col min="2" max="2" width="12.28515625" bestFit="1" customWidth="1"/>
    <col min="3" max="3" width="14.140625" bestFit="1" customWidth="1"/>
    <col min="4" max="4" width="0.85546875" customWidth="1"/>
    <col min="5" max="5" width="62" customWidth="1"/>
  </cols>
  <sheetData>
    <row r="1" spans="1:3" ht="23.25" x14ac:dyDescent="0.35">
      <c r="A1" s="115" t="s">
        <v>345</v>
      </c>
    </row>
    <row r="2" spans="1:3" x14ac:dyDescent="0.25">
      <c r="A2" s="53" t="s">
        <v>326</v>
      </c>
    </row>
    <row r="4" spans="1:3" x14ac:dyDescent="0.25">
      <c r="A4" s="114" t="s">
        <v>287</v>
      </c>
    </row>
    <row r="6" spans="1:3" ht="15.75" thickBot="1" x14ac:dyDescent="0.3">
      <c r="A6" s="2" t="s">
        <v>23</v>
      </c>
      <c r="B6" s="86" t="s">
        <v>0</v>
      </c>
      <c r="C6" s="86" t="s">
        <v>236</v>
      </c>
    </row>
    <row r="7" spans="1:3" x14ac:dyDescent="0.25">
      <c r="A7" t="s">
        <v>240</v>
      </c>
      <c r="B7" s="61">
        <v>21000</v>
      </c>
      <c r="C7" s="3">
        <v>0.222</v>
      </c>
    </row>
    <row r="8" spans="1:3" x14ac:dyDescent="0.25">
      <c r="A8" t="s">
        <v>241</v>
      </c>
      <c r="B8" s="61">
        <v>9000</v>
      </c>
      <c r="C8" s="3">
        <v>9.5000000000000001E-2</v>
      </c>
    </row>
    <row r="9" spans="1:3" x14ac:dyDescent="0.25">
      <c r="A9" t="s">
        <v>242</v>
      </c>
      <c r="B9" s="61">
        <v>19000</v>
      </c>
      <c r="C9" s="3">
        <v>0.19800000000000001</v>
      </c>
    </row>
    <row r="10" spans="1:3" x14ac:dyDescent="0.25">
      <c r="A10" t="s">
        <v>45</v>
      </c>
      <c r="B10" s="61">
        <v>21000</v>
      </c>
      <c r="C10" s="3">
        <v>0.219</v>
      </c>
    </row>
    <row r="11" spans="1:3" x14ac:dyDescent="0.25">
      <c r="A11" t="s">
        <v>17</v>
      </c>
      <c r="B11" s="61">
        <v>10000</v>
      </c>
      <c r="C11" s="3">
        <v>0.10199999999999999</v>
      </c>
    </row>
    <row r="12" spans="1:3" ht="15.75" thickBot="1" x14ac:dyDescent="0.3">
      <c r="A12" s="7" t="s">
        <v>286</v>
      </c>
      <c r="B12" s="62">
        <v>16000</v>
      </c>
      <c r="C12" s="4">
        <v>0.16400000000000001</v>
      </c>
    </row>
    <row r="13" spans="1:3" ht="15.75" thickTop="1" x14ac:dyDescent="0.25">
      <c r="A13" s="1" t="s">
        <v>4</v>
      </c>
      <c r="B13" s="59">
        <v>97000</v>
      </c>
      <c r="C13" s="5">
        <v>1</v>
      </c>
    </row>
    <row r="15" spans="1:3" x14ac:dyDescent="0.25">
      <c r="A15" s="1" t="s">
        <v>243</v>
      </c>
    </row>
    <row r="17" spans="1:5" ht="15.75" thickBot="1" x14ac:dyDescent="0.3">
      <c r="A17" s="2" t="s">
        <v>244</v>
      </c>
      <c r="B17" s="86" t="s">
        <v>0</v>
      </c>
      <c r="C17" s="86" t="s">
        <v>236</v>
      </c>
      <c r="D17" s="86"/>
      <c r="E17" s="86" t="s">
        <v>245</v>
      </c>
    </row>
    <row r="18" spans="1:5" x14ac:dyDescent="0.25">
      <c r="A18" s="6" t="s">
        <v>246</v>
      </c>
      <c r="B18" s="60">
        <v>21000</v>
      </c>
      <c r="C18" s="15">
        <v>0.216</v>
      </c>
      <c r="D18" s="6"/>
      <c r="E18" s="251" t="s">
        <v>247</v>
      </c>
    </row>
    <row r="19" spans="1:5" x14ac:dyDescent="0.25">
      <c r="A19" t="s">
        <v>248</v>
      </c>
      <c r="B19" s="61">
        <v>31000</v>
      </c>
      <c r="C19" s="3">
        <v>0.32</v>
      </c>
      <c r="E19" s="250" t="s">
        <v>249</v>
      </c>
    </row>
    <row r="20" spans="1:5" x14ac:dyDescent="0.25">
      <c r="A20" t="s">
        <v>250</v>
      </c>
      <c r="B20" s="61">
        <v>3000</v>
      </c>
      <c r="C20" s="3">
        <v>3.1E-2</v>
      </c>
      <c r="E20" s="250" t="s">
        <v>251</v>
      </c>
    </row>
    <row r="21" spans="1:5" x14ac:dyDescent="0.25">
      <c r="A21" t="s">
        <v>252</v>
      </c>
      <c r="B21" s="61">
        <v>12000</v>
      </c>
      <c r="C21" s="3">
        <v>0.124</v>
      </c>
      <c r="E21" s="250" t="s">
        <v>253</v>
      </c>
    </row>
    <row r="22" spans="1:5" x14ac:dyDescent="0.25">
      <c r="A22" t="s">
        <v>254</v>
      </c>
      <c r="B22" s="61">
        <v>1000</v>
      </c>
      <c r="C22" s="3">
        <v>0.01</v>
      </c>
      <c r="E22" s="250" t="s">
        <v>255</v>
      </c>
    </row>
    <row r="23" spans="1:5" ht="29.25" customHeight="1" x14ac:dyDescent="0.25">
      <c r="A23" t="s">
        <v>256</v>
      </c>
      <c r="B23" s="61">
        <v>7000</v>
      </c>
      <c r="C23" s="3">
        <v>7.1999999999999995E-2</v>
      </c>
      <c r="E23" s="250" t="s">
        <v>257</v>
      </c>
    </row>
    <row r="24" spans="1:5" x14ac:dyDescent="0.25">
      <c r="A24" t="s">
        <v>258</v>
      </c>
      <c r="B24" s="61">
        <v>3000</v>
      </c>
      <c r="C24" s="3">
        <v>3.1E-2</v>
      </c>
      <c r="E24" s="250" t="s">
        <v>259</v>
      </c>
    </row>
    <row r="25" spans="1:5" x14ac:dyDescent="0.25">
      <c r="A25" t="s">
        <v>260</v>
      </c>
      <c r="B25" s="61">
        <v>2000</v>
      </c>
      <c r="C25" s="3">
        <v>2.1000000000000001E-2</v>
      </c>
      <c r="E25" s="250" t="s">
        <v>261</v>
      </c>
    </row>
    <row r="26" spans="1:5" x14ac:dyDescent="0.25">
      <c r="A26" t="s">
        <v>262</v>
      </c>
      <c r="B26" s="61">
        <v>1000</v>
      </c>
      <c r="C26" s="3">
        <v>0.01</v>
      </c>
      <c r="E26" s="250" t="s">
        <v>263</v>
      </c>
    </row>
    <row r="27" spans="1:5" x14ac:dyDescent="0.25">
      <c r="A27" t="s">
        <v>264</v>
      </c>
      <c r="B27" s="61">
        <v>1000</v>
      </c>
      <c r="C27" s="3">
        <v>0.01</v>
      </c>
      <c r="E27" s="250" t="s">
        <v>265</v>
      </c>
    </row>
    <row r="28" spans="1:5" x14ac:dyDescent="0.25">
      <c r="A28" t="s">
        <v>266</v>
      </c>
      <c r="B28" s="61">
        <v>1000</v>
      </c>
      <c r="C28" s="3">
        <v>0.01</v>
      </c>
      <c r="E28" s="250" t="s">
        <v>267</v>
      </c>
    </row>
    <row r="29" spans="1:5" ht="15.75" thickBot="1" x14ac:dyDescent="0.3">
      <c r="A29" s="7" t="s">
        <v>50</v>
      </c>
      <c r="B29" s="62">
        <v>12000</v>
      </c>
      <c r="C29" s="4">
        <v>0.124</v>
      </c>
      <c r="D29" s="7"/>
      <c r="E29" s="252"/>
    </row>
    <row r="30" spans="1:5" ht="15.75" thickTop="1" x14ac:dyDescent="0.25">
      <c r="A30" s="1" t="s">
        <v>4</v>
      </c>
      <c r="B30" s="59">
        <v>97000</v>
      </c>
      <c r="C30" s="30">
        <v>1</v>
      </c>
      <c r="E30" s="118"/>
    </row>
    <row r="31" spans="1:5" x14ac:dyDescent="0.25">
      <c r="E31" s="118"/>
    </row>
    <row r="32" spans="1:5" x14ac:dyDescent="0.25">
      <c r="A32" s="1" t="s">
        <v>285</v>
      </c>
      <c r="E32" s="118"/>
    </row>
    <row r="33" spans="1:5" x14ac:dyDescent="0.25">
      <c r="E33" s="118"/>
    </row>
    <row r="34" spans="1:5" ht="15.75" thickBot="1" x14ac:dyDescent="0.3">
      <c r="A34" s="2" t="s">
        <v>244</v>
      </c>
      <c r="B34" s="86" t="s">
        <v>268</v>
      </c>
      <c r="C34" s="86" t="s">
        <v>269</v>
      </c>
      <c r="D34" s="86"/>
      <c r="E34" s="127" t="s">
        <v>245</v>
      </c>
    </row>
    <row r="35" spans="1:5" x14ac:dyDescent="0.25">
      <c r="A35" s="19">
        <v>30</v>
      </c>
      <c r="B35" s="215" t="s">
        <v>39</v>
      </c>
      <c r="C35" s="215" t="s">
        <v>45</v>
      </c>
      <c r="D35" s="215"/>
      <c r="E35" s="251" t="s">
        <v>270</v>
      </c>
    </row>
    <row r="36" spans="1:5" x14ac:dyDescent="0.25">
      <c r="A36" s="9">
        <v>33</v>
      </c>
      <c r="B36" s="84" t="s">
        <v>44</v>
      </c>
      <c r="C36" s="84" t="s">
        <v>45</v>
      </c>
      <c r="D36" s="84"/>
      <c r="E36" s="250" t="s">
        <v>271</v>
      </c>
    </row>
    <row r="37" spans="1:5" ht="15.75" thickBot="1" x14ac:dyDescent="0.3">
      <c r="A37" s="11">
        <v>26</v>
      </c>
      <c r="B37" s="216" t="s">
        <v>17</v>
      </c>
      <c r="C37" s="216" t="s">
        <v>44</v>
      </c>
      <c r="D37" s="216"/>
      <c r="E37" s="252" t="s">
        <v>272</v>
      </c>
    </row>
    <row r="38" spans="1:5" ht="15.75" thickTop="1" x14ac:dyDescent="0.25"/>
  </sheetData>
  <hyperlinks>
    <hyperlink ref="A2" location="Contents!A1" display="Return to Contents" xr:uid="{F08459ED-A699-4321-927B-89B7F2BC0C3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5519-6779-414C-91DC-DAA182BF36C5}">
  <dimension ref="A1:C22"/>
  <sheetViews>
    <sheetView showGridLines="0" workbookViewId="0"/>
  </sheetViews>
  <sheetFormatPr defaultRowHeight="15" x14ac:dyDescent="0.25"/>
  <cols>
    <col min="2" max="2" width="24.28515625" bestFit="1" customWidth="1"/>
    <col min="3" max="3" width="102.7109375" bestFit="1" customWidth="1"/>
  </cols>
  <sheetData>
    <row r="1" spans="1:3" ht="23.25" x14ac:dyDescent="0.35">
      <c r="A1" s="115" t="s">
        <v>347</v>
      </c>
    </row>
    <row r="3" spans="1:3" x14ac:dyDescent="0.25">
      <c r="A3" s="1" t="s">
        <v>292</v>
      </c>
      <c r="B3" s="1" t="s">
        <v>293</v>
      </c>
      <c r="C3" s="1" t="s">
        <v>245</v>
      </c>
    </row>
    <row r="4" spans="1:3" x14ac:dyDescent="0.25">
      <c r="A4" s="53">
        <v>1.1000000000000001</v>
      </c>
      <c r="B4" s="53" t="s">
        <v>0</v>
      </c>
      <c r="C4" t="s">
        <v>308</v>
      </c>
    </row>
    <row r="5" spans="1:3" x14ac:dyDescent="0.25">
      <c r="A5" s="53">
        <v>1.2</v>
      </c>
      <c r="B5" s="53" t="s">
        <v>306</v>
      </c>
      <c r="C5" t="s">
        <v>309</v>
      </c>
    </row>
    <row r="6" spans="1:3" x14ac:dyDescent="0.25">
      <c r="A6" s="53">
        <v>1.3</v>
      </c>
      <c r="B6" s="53" t="s">
        <v>307</v>
      </c>
      <c r="C6" t="s">
        <v>310</v>
      </c>
    </row>
    <row r="7" spans="1:3" ht="6.95" customHeight="1" x14ac:dyDescent="0.25"/>
    <row r="8" spans="1:3" x14ac:dyDescent="0.25">
      <c r="A8" s="53">
        <v>2.1</v>
      </c>
      <c r="B8" s="53" t="s">
        <v>303</v>
      </c>
      <c r="C8" t="s">
        <v>311</v>
      </c>
    </row>
    <row r="9" spans="1:3" x14ac:dyDescent="0.25">
      <c r="A9" s="53">
        <v>2.2000000000000002</v>
      </c>
      <c r="B9" s="53" t="s">
        <v>304</v>
      </c>
      <c r="C9" t="s">
        <v>312</v>
      </c>
    </row>
    <row r="10" spans="1:3" x14ac:dyDescent="0.25">
      <c r="A10" s="53">
        <v>2.2999999999999998</v>
      </c>
      <c r="B10" s="53" t="s">
        <v>305</v>
      </c>
      <c r="C10" t="s">
        <v>313</v>
      </c>
    </row>
    <row r="11" spans="1:3" ht="6.95" customHeight="1" x14ac:dyDescent="0.25"/>
    <row r="12" spans="1:3" x14ac:dyDescent="0.25">
      <c r="A12" s="53">
        <v>3.1</v>
      </c>
      <c r="B12" s="53" t="s">
        <v>302</v>
      </c>
      <c r="C12" t="s">
        <v>314</v>
      </c>
    </row>
    <row r="13" spans="1:3" x14ac:dyDescent="0.25">
      <c r="A13" s="53">
        <v>3.2</v>
      </c>
      <c r="B13" s="53" t="s">
        <v>301</v>
      </c>
      <c r="C13" t="s">
        <v>315</v>
      </c>
    </row>
    <row r="14" spans="1:3" x14ac:dyDescent="0.25">
      <c r="A14" s="53">
        <v>3.3</v>
      </c>
      <c r="B14" s="53" t="s">
        <v>300</v>
      </c>
      <c r="C14" t="s">
        <v>316</v>
      </c>
    </row>
    <row r="15" spans="1:3" ht="6.95" customHeight="1" x14ac:dyDescent="0.25"/>
    <row r="16" spans="1:3" x14ac:dyDescent="0.25">
      <c r="A16" s="53">
        <v>4.0999999999999996</v>
      </c>
      <c r="B16" s="53" t="s">
        <v>297</v>
      </c>
      <c r="C16" t="s">
        <v>317</v>
      </c>
    </row>
    <row r="17" spans="1:3" x14ac:dyDescent="0.25">
      <c r="A17" s="53">
        <v>4.2</v>
      </c>
      <c r="B17" s="53" t="s">
        <v>298</v>
      </c>
      <c r="C17" t="s">
        <v>318</v>
      </c>
    </row>
    <row r="18" spans="1:3" x14ac:dyDescent="0.25">
      <c r="A18" s="53">
        <v>4.3</v>
      </c>
      <c r="B18" s="53" t="s">
        <v>299</v>
      </c>
      <c r="C18" t="s">
        <v>319</v>
      </c>
    </row>
    <row r="19" spans="1:3" ht="6.95" customHeight="1" x14ac:dyDescent="0.25"/>
    <row r="20" spans="1:3" x14ac:dyDescent="0.25">
      <c r="A20" s="53">
        <v>5.0999999999999996</v>
      </c>
      <c r="B20" s="53" t="s">
        <v>296</v>
      </c>
      <c r="C20" t="s">
        <v>320</v>
      </c>
    </row>
    <row r="21" spans="1:3" x14ac:dyDescent="0.25">
      <c r="A21" s="53">
        <v>5.2</v>
      </c>
      <c r="B21" s="53" t="s">
        <v>295</v>
      </c>
      <c r="C21" t="s">
        <v>321</v>
      </c>
    </row>
    <row r="22" spans="1:3" x14ac:dyDescent="0.25">
      <c r="A22" s="53">
        <v>5.3</v>
      </c>
      <c r="B22" s="53" t="s">
        <v>294</v>
      </c>
      <c r="C22" t="s">
        <v>322</v>
      </c>
    </row>
  </sheetData>
  <hyperlinks>
    <hyperlink ref="A4:B4" location="'1.1 Employment'!A1" display="'1.1 Employment'!A1" xr:uid="{1658646C-F5B8-49D6-812C-C09B7B827A0F}"/>
    <hyperlink ref="A5:B5" location="'1.2 ONS Employment'!A1" display="'1.2 ONS Employment'!A1" xr:uid="{A2727F5A-88D0-4BED-98F3-B1E381B5634F}"/>
    <hyperlink ref="A6:B6" location="'1.3 Demographics'!A1" display="'1.3 Demographics'!A1" xr:uid="{3C1037CE-7DEE-42D2-BE96-94139E7E8CA3}"/>
    <hyperlink ref="A8:B8" location="'2.1 Salaries and Wages'!A1" display="'2.1 Salaries and Wages'!A1" xr:uid="{E9051009-4460-4FFB-BA83-0528EDFD615B}"/>
    <hyperlink ref="A9:B9" location="'2.2 Skills'!A1" display="'2.2 Skills'!A1" xr:uid="{EDD44568-DF04-447A-BA70-A4AFEDB66A44}"/>
    <hyperlink ref="A10:B10" location="'2.3 Trainees'!A1" display="'2.3 Trainees'!A1" xr:uid="{96758E20-75F1-40B2-A2CD-04FA753D19DE}"/>
    <hyperlink ref="A12:B12" location="'3.1 Turnover'!A1" display="'3.1 Turnover'!A1" xr:uid="{34B7E8D9-4035-425A-A1E7-1709C6F100FB}"/>
    <hyperlink ref="A13:B13" location="'3.2 Capability Turnover'!A1" display="'3.2 Capability Turnover'!A1" xr:uid="{8CD4E07B-FFDE-4F45-A3F4-2208A569D317}"/>
    <hyperlink ref="A14:B14" location="'3.3 Productivity and Value'!A1" display="'3.3 Productivity and Value'!A1" xr:uid="{E716B811-A5A4-46F9-8846-C08084BAC958}"/>
    <hyperlink ref="A16:B16" location="'4.1 UK DSE Defence Exports'!A1" display="'4.1 UK DSE Defence Exports'!A1" xr:uid="{83F82884-0642-4117-A45A-0A199920F340}"/>
    <hyperlink ref="A17:B17" location="'4.2 Janes UK Defence Exports'!A1" display="'4.2 Janes UK Defence Exports'!A1" xr:uid="{D9CEB3F3-12FD-433F-8E1B-36F517081F26}"/>
    <hyperlink ref="A18:B18" location="'4.3 Janes UK Defence Imports'!A1" display="'4.3 Janes UK Defence Imports'!A1" xr:uid="{827B5B05-0C26-4609-B11A-256A9E472E8B}"/>
    <hyperlink ref="A20:B20" location="'5.1 JEDHub Supply Chain'!A1" display="'5.1 JEDHub Supply Chain'!A1" xr:uid="{8473B444-47A5-439E-95A6-0395B1EA8C14}"/>
    <hyperlink ref="A21:B21" location="'5.2 ONS PRODCOM'!A1" display="'5.2 ONS PRODCOM'!A1" xr:uid="{96A2BE99-47CB-48CC-B459-7E35FA3ACD13}"/>
    <hyperlink ref="A22:B22" location="'5.3 ONS BRES'!A1" display="'5.3 ONS BRES'!A1" xr:uid="{84D6CFF4-CEBC-4BFE-B2C7-D436DA1CB23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C2553-083E-499A-B5BE-0B36A9AA7585}">
  <sheetPr>
    <tabColor rgb="FF00626D"/>
  </sheetPr>
  <dimension ref="A1:H53"/>
  <sheetViews>
    <sheetView showGridLines="0" zoomScaleNormal="100" workbookViewId="0"/>
  </sheetViews>
  <sheetFormatPr defaultRowHeight="15" x14ac:dyDescent="0.25"/>
  <cols>
    <col min="1" max="1" width="35.42578125" customWidth="1"/>
    <col min="2" max="6" width="21.7109375" customWidth="1"/>
  </cols>
  <sheetData>
    <row r="1" spans="1:8" ht="23.25" x14ac:dyDescent="0.35">
      <c r="A1" s="115" t="s">
        <v>327</v>
      </c>
    </row>
    <row r="2" spans="1:8" x14ac:dyDescent="0.25">
      <c r="A2" s="53" t="s">
        <v>326</v>
      </c>
    </row>
    <row r="4" spans="1:8" ht="17.25" x14ac:dyDescent="0.25">
      <c r="A4" s="1" t="s">
        <v>323</v>
      </c>
    </row>
    <row r="6" spans="1:8" ht="15.75" thickBot="1" x14ac:dyDescent="0.3">
      <c r="A6" s="2" t="s">
        <v>358</v>
      </c>
      <c r="B6" s="2">
        <v>2020</v>
      </c>
      <c r="C6" s="2">
        <v>2021</v>
      </c>
      <c r="D6" s="86" t="s">
        <v>1</v>
      </c>
    </row>
    <row r="7" spans="1:8" x14ac:dyDescent="0.25">
      <c r="A7" t="s">
        <v>2</v>
      </c>
      <c r="B7" s="77">
        <v>85900</v>
      </c>
      <c r="C7" s="77">
        <v>88900</v>
      </c>
      <c r="D7" s="3">
        <v>3.5000000000000003E-2</v>
      </c>
    </row>
    <row r="8" spans="1:8" ht="15.75" thickBot="1" x14ac:dyDescent="0.3">
      <c r="A8" s="7" t="s">
        <v>3</v>
      </c>
      <c r="B8" s="62">
        <v>103300</v>
      </c>
      <c r="C8" s="62">
        <v>101500</v>
      </c>
      <c r="D8" s="4">
        <v>-1.7000000000000001E-2</v>
      </c>
    </row>
    <row r="9" spans="1:8" ht="15.75" thickTop="1" x14ac:dyDescent="0.25">
      <c r="A9" s="1" t="s">
        <v>4</v>
      </c>
      <c r="B9" s="59">
        <v>189200</v>
      </c>
      <c r="C9" s="59">
        <v>190400</v>
      </c>
      <c r="D9" s="5">
        <v>6.0000000000000001E-3</v>
      </c>
    </row>
    <row r="10" spans="1:8" x14ac:dyDescent="0.25">
      <c r="A10" s="1" t="s">
        <v>5</v>
      </c>
      <c r="B10" s="1">
        <v>26</v>
      </c>
      <c r="C10" s="1">
        <v>26</v>
      </c>
    </row>
    <row r="12" spans="1:8" ht="17.25" x14ac:dyDescent="0.25">
      <c r="A12" s="1" t="s">
        <v>324</v>
      </c>
    </row>
    <row r="13" spans="1:8" x14ac:dyDescent="0.25">
      <c r="A13" s="1"/>
    </row>
    <row r="14" spans="1:8" x14ac:dyDescent="0.25">
      <c r="B14" s="83"/>
      <c r="C14" s="267">
        <v>2020</v>
      </c>
      <c r="D14" s="268"/>
      <c r="E14" s="267">
        <v>2021</v>
      </c>
      <c r="F14" s="267"/>
    </row>
    <row r="15" spans="1:8" ht="15.75" thickBot="1" x14ac:dyDescent="0.3">
      <c r="A15" s="2" t="s">
        <v>6</v>
      </c>
      <c r="B15" s="86" t="s">
        <v>7</v>
      </c>
      <c r="C15" s="86" t="s">
        <v>8</v>
      </c>
      <c r="D15" s="126" t="s">
        <v>9</v>
      </c>
      <c r="E15" s="86" t="s">
        <v>8</v>
      </c>
      <c r="F15" s="86" t="s">
        <v>9</v>
      </c>
    </row>
    <row r="16" spans="1:8" x14ac:dyDescent="0.25">
      <c r="A16" t="s">
        <v>10</v>
      </c>
      <c r="B16">
        <v>17</v>
      </c>
      <c r="C16" s="61">
        <v>5700</v>
      </c>
      <c r="D16" s="119">
        <v>56000</v>
      </c>
      <c r="E16" s="48">
        <v>5800</v>
      </c>
      <c r="F16" s="90">
        <v>68000</v>
      </c>
      <c r="G16" s="34"/>
      <c r="H16" s="34"/>
    </row>
    <row r="17" spans="1:8" x14ac:dyDescent="0.25">
      <c r="A17" t="s">
        <v>11</v>
      </c>
      <c r="B17">
        <v>10</v>
      </c>
      <c r="C17" s="61">
        <v>3800</v>
      </c>
      <c r="D17" s="119">
        <v>59000</v>
      </c>
      <c r="E17" s="48">
        <v>3900</v>
      </c>
      <c r="F17" s="90">
        <v>65000</v>
      </c>
      <c r="G17" s="34"/>
      <c r="H17" s="34"/>
    </row>
    <row r="18" spans="1:8" x14ac:dyDescent="0.25">
      <c r="A18" t="s">
        <v>12</v>
      </c>
      <c r="B18">
        <v>19</v>
      </c>
      <c r="C18" s="61">
        <v>1800</v>
      </c>
      <c r="D18" s="119">
        <v>59000</v>
      </c>
      <c r="E18" s="48">
        <v>1900</v>
      </c>
      <c r="F18" s="90">
        <v>56000</v>
      </c>
      <c r="G18" s="34"/>
      <c r="H18" s="34"/>
    </row>
    <row r="19" spans="1:8" x14ac:dyDescent="0.25">
      <c r="A19" t="s">
        <v>13</v>
      </c>
      <c r="B19" s="84" t="s">
        <v>14</v>
      </c>
      <c r="C19" s="61">
        <v>600</v>
      </c>
      <c r="D19" s="119">
        <v>21000</v>
      </c>
      <c r="E19" s="48">
        <v>600</v>
      </c>
      <c r="F19" s="90">
        <v>23000</v>
      </c>
      <c r="G19" s="34"/>
      <c r="H19" s="34"/>
    </row>
    <row r="20" spans="1:8" x14ac:dyDescent="0.25">
      <c r="A20" t="s">
        <v>15</v>
      </c>
      <c r="B20">
        <v>19</v>
      </c>
      <c r="C20" s="61">
        <v>19500</v>
      </c>
      <c r="D20" s="119">
        <v>43000</v>
      </c>
      <c r="E20" s="48">
        <v>21300</v>
      </c>
      <c r="F20" s="90">
        <v>43000</v>
      </c>
      <c r="G20" s="34"/>
      <c r="H20" s="34"/>
    </row>
    <row r="21" spans="1:8" x14ac:dyDescent="0.25">
      <c r="A21" t="s">
        <v>16</v>
      </c>
      <c r="B21" s="84" t="s">
        <v>14</v>
      </c>
      <c r="C21" s="61">
        <v>600</v>
      </c>
      <c r="D21" s="119">
        <v>44000</v>
      </c>
      <c r="E21" s="48">
        <v>600</v>
      </c>
      <c r="F21" s="90">
        <v>41000</v>
      </c>
      <c r="G21" s="34"/>
      <c r="H21" s="34"/>
    </row>
    <row r="22" spans="1:8" x14ac:dyDescent="0.25">
      <c r="A22" t="s">
        <v>17</v>
      </c>
      <c r="B22">
        <v>22</v>
      </c>
      <c r="C22" s="61">
        <v>9200</v>
      </c>
      <c r="D22" s="119">
        <v>48000</v>
      </c>
      <c r="E22" s="48">
        <v>8700</v>
      </c>
      <c r="F22" s="90">
        <v>49000</v>
      </c>
      <c r="G22" s="34"/>
      <c r="H22" s="34"/>
    </row>
    <row r="23" spans="1:8" x14ac:dyDescent="0.25">
      <c r="A23" t="s">
        <v>18</v>
      </c>
      <c r="B23">
        <v>55</v>
      </c>
      <c r="C23" s="61">
        <v>12700</v>
      </c>
      <c r="D23" s="119">
        <v>70000</v>
      </c>
      <c r="E23" s="48">
        <v>12000</v>
      </c>
      <c r="F23" s="90">
        <v>90000</v>
      </c>
      <c r="G23" s="34"/>
      <c r="H23" s="34"/>
    </row>
    <row r="24" spans="1:8" x14ac:dyDescent="0.25">
      <c r="A24" t="s">
        <v>19</v>
      </c>
      <c r="B24">
        <v>52</v>
      </c>
      <c r="C24" s="61">
        <v>16600</v>
      </c>
      <c r="D24" s="119">
        <v>55000</v>
      </c>
      <c r="E24" s="48">
        <v>17600</v>
      </c>
      <c r="F24" s="90">
        <v>54000</v>
      </c>
      <c r="G24" s="34"/>
      <c r="H24" s="34"/>
    </row>
    <row r="25" spans="1:8" x14ac:dyDescent="0.25">
      <c r="A25" t="s">
        <v>20</v>
      </c>
      <c r="B25">
        <v>10</v>
      </c>
      <c r="C25" s="61">
        <v>2300</v>
      </c>
      <c r="D25" s="119">
        <v>43000</v>
      </c>
      <c r="E25" s="48">
        <v>2200</v>
      </c>
      <c r="F25" s="90">
        <v>46000</v>
      </c>
      <c r="G25" s="34"/>
      <c r="H25" s="34"/>
    </row>
    <row r="26" spans="1:8" x14ac:dyDescent="0.25">
      <c r="A26" t="s">
        <v>21</v>
      </c>
      <c r="B26">
        <v>9</v>
      </c>
      <c r="C26" s="61">
        <v>600</v>
      </c>
      <c r="D26" s="119">
        <v>77000</v>
      </c>
      <c r="E26" s="48">
        <v>700</v>
      </c>
      <c r="F26" s="90">
        <v>69000</v>
      </c>
      <c r="G26" s="34"/>
      <c r="H26" s="34"/>
    </row>
    <row r="27" spans="1:8" ht="15.75" thickBot="1" x14ac:dyDescent="0.3">
      <c r="A27" s="7" t="s">
        <v>22</v>
      </c>
      <c r="B27" s="7">
        <v>6</v>
      </c>
      <c r="C27" s="62">
        <v>1100</v>
      </c>
      <c r="D27" s="120">
        <v>42000</v>
      </c>
      <c r="E27" s="88">
        <v>1000</v>
      </c>
      <c r="F27" s="91">
        <v>65000</v>
      </c>
      <c r="G27" s="34"/>
      <c r="H27" s="34"/>
    </row>
    <row r="28" spans="1:8" ht="15.75" thickTop="1" x14ac:dyDescent="0.25">
      <c r="A28" s="1" t="s">
        <v>4</v>
      </c>
      <c r="B28" s="79">
        <v>229</v>
      </c>
      <c r="C28" s="121">
        <v>74500</v>
      </c>
      <c r="D28" s="122">
        <v>53000</v>
      </c>
      <c r="E28" s="89">
        <v>76300</v>
      </c>
      <c r="F28" s="92">
        <v>57000</v>
      </c>
      <c r="H28" s="34"/>
    </row>
    <row r="29" spans="1:8" x14ac:dyDescent="0.25">
      <c r="A29" s="1" t="s">
        <v>5</v>
      </c>
      <c r="B29" s="1">
        <v>22</v>
      </c>
      <c r="C29" s="123">
        <v>22</v>
      </c>
      <c r="D29" s="124">
        <v>22</v>
      </c>
      <c r="E29" s="81">
        <v>22</v>
      </c>
      <c r="F29" s="82">
        <v>22</v>
      </c>
    </row>
    <row r="31" spans="1:8" x14ac:dyDescent="0.25">
      <c r="A31" s="1" t="s">
        <v>325</v>
      </c>
      <c r="E31" s="34"/>
    </row>
    <row r="33" spans="1:4" s="118" customFormat="1" ht="48" thickBot="1" x14ac:dyDescent="0.3">
      <c r="A33" s="117" t="s">
        <v>23</v>
      </c>
      <c r="B33" s="127" t="s">
        <v>24</v>
      </c>
      <c r="C33" s="127" t="s">
        <v>25</v>
      </c>
      <c r="D33" s="127" t="s">
        <v>26</v>
      </c>
    </row>
    <row r="34" spans="1:4" x14ac:dyDescent="0.25">
      <c r="A34" s="6" t="s">
        <v>10</v>
      </c>
      <c r="B34" s="15">
        <v>7.4742268041237112E-2</v>
      </c>
      <c r="C34" s="20">
        <v>8.8724662162162141E-2</v>
      </c>
      <c r="D34" s="93">
        <v>0.8</v>
      </c>
    </row>
    <row r="35" spans="1:4" x14ac:dyDescent="0.25">
      <c r="A35" t="s">
        <v>11</v>
      </c>
      <c r="B35" s="3">
        <v>5.0257731958762888E-2</v>
      </c>
      <c r="C35" s="21">
        <v>0.10764358108108106</v>
      </c>
      <c r="D35" s="94">
        <v>0.5</v>
      </c>
    </row>
    <row r="36" spans="1:4" x14ac:dyDescent="0.25">
      <c r="A36" t="s">
        <v>12</v>
      </c>
      <c r="B36" s="3">
        <v>2.4484536082474227E-2</v>
      </c>
      <c r="C36" s="21">
        <v>4.8099662162162153E-2</v>
      </c>
      <c r="D36" s="94">
        <v>0.5</v>
      </c>
    </row>
    <row r="37" spans="1:4" x14ac:dyDescent="0.25">
      <c r="A37" t="s">
        <v>13</v>
      </c>
      <c r="B37" s="3">
        <v>7.7319587628865982E-3</v>
      </c>
      <c r="C37" s="21">
        <v>4.273648648648648E-2</v>
      </c>
      <c r="D37" s="94">
        <v>0.2</v>
      </c>
    </row>
    <row r="38" spans="1:4" x14ac:dyDescent="0.25">
      <c r="A38" t="s">
        <v>15</v>
      </c>
      <c r="B38" s="3">
        <v>0.27448453608247425</v>
      </c>
      <c r="C38" s="21">
        <v>0.12576013513513512</v>
      </c>
      <c r="D38" s="94">
        <v>2.2000000000000002</v>
      </c>
    </row>
    <row r="39" spans="1:4" x14ac:dyDescent="0.25">
      <c r="A39" t="s">
        <v>16</v>
      </c>
      <c r="B39" s="3">
        <v>7.7319587628865982E-3</v>
      </c>
      <c r="C39" s="21">
        <v>1.8285472972972967E-2</v>
      </c>
      <c r="D39" s="94">
        <v>0.4</v>
      </c>
    </row>
    <row r="40" spans="1:4" x14ac:dyDescent="0.25">
      <c r="A40" t="s">
        <v>17</v>
      </c>
      <c r="B40" s="3">
        <v>0.11211340206185567</v>
      </c>
      <c r="C40" s="21">
        <v>7.5548986486486475E-2</v>
      </c>
      <c r="D40" s="94">
        <v>1.5</v>
      </c>
    </row>
    <row r="41" spans="1:4" x14ac:dyDescent="0.25">
      <c r="A41" t="s">
        <v>18</v>
      </c>
      <c r="B41" s="3">
        <v>0.15463917525773196</v>
      </c>
      <c r="C41" s="21">
        <v>0.10375844594594592</v>
      </c>
      <c r="D41" s="94">
        <v>1.5</v>
      </c>
    </row>
    <row r="42" spans="1:4" x14ac:dyDescent="0.25">
      <c r="A42" t="s">
        <v>19</v>
      </c>
      <c r="B42" s="3">
        <v>0.22680412371134021</v>
      </c>
      <c r="C42" s="21">
        <v>9.3454391891891878E-2</v>
      </c>
      <c r="D42" s="94">
        <v>2.4</v>
      </c>
    </row>
    <row r="43" spans="1:4" x14ac:dyDescent="0.25">
      <c r="A43" t="s">
        <v>20</v>
      </c>
      <c r="B43" s="3">
        <v>2.8350515463917526E-2</v>
      </c>
      <c r="C43" s="21">
        <v>5.8023648648648639E-2</v>
      </c>
      <c r="D43" s="94">
        <v>0.5</v>
      </c>
    </row>
    <row r="44" spans="1:4" x14ac:dyDescent="0.25">
      <c r="A44" t="s">
        <v>21</v>
      </c>
      <c r="B44" s="3">
        <v>9.0206185567010301E-3</v>
      </c>
      <c r="C44" s="21">
        <v>0.11600506756756754</v>
      </c>
      <c r="D44" s="94">
        <v>0.1</v>
      </c>
    </row>
    <row r="45" spans="1:4" ht="15.75" thickBot="1" x14ac:dyDescent="0.3">
      <c r="A45" s="7" t="s">
        <v>22</v>
      </c>
      <c r="B45" s="4">
        <v>2.9639175257731958E-2</v>
      </c>
      <c r="C45" s="22">
        <v>0.12195945945945944</v>
      </c>
      <c r="D45" s="95">
        <v>0.2</v>
      </c>
    </row>
    <row r="46" spans="1:4" ht="15.75" thickTop="1" x14ac:dyDescent="0.25">
      <c r="A46" s="1" t="s">
        <v>4</v>
      </c>
      <c r="B46" s="10">
        <f>SUM(B34:B45)</f>
        <v>1</v>
      </c>
      <c r="C46" s="10">
        <f>SUM(C34:C45)</f>
        <v>0.99999999999999978</v>
      </c>
      <c r="D46" s="80" t="s">
        <v>27</v>
      </c>
    </row>
    <row r="48" spans="1:4" x14ac:dyDescent="0.25">
      <c r="A48" s="286" t="s">
        <v>28</v>
      </c>
    </row>
    <row r="49" spans="1:1" x14ac:dyDescent="0.25">
      <c r="A49" t="s">
        <v>348</v>
      </c>
    </row>
    <row r="50" spans="1:1" x14ac:dyDescent="0.25">
      <c r="A50" t="s">
        <v>349</v>
      </c>
    </row>
    <row r="51" spans="1:1" x14ac:dyDescent="0.25">
      <c r="A51" t="s">
        <v>29</v>
      </c>
    </row>
    <row r="52" spans="1:1" x14ac:dyDescent="0.25">
      <c r="A52" t="s">
        <v>273</v>
      </c>
    </row>
    <row r="53" spans="1:1" x14ac:dyDescent="0.25">
      <c r="A53" s="75" t="s">
        <v>350</v>
      </c>
    </row>
  </sheetData>
  <mergeCells count="2">
    <mergeCell ref="E14:F14"/>
    <mergeCell ref="C14:D14"/>
  </mergeCells>
  <hyperlinks>
    <hyperlink ref="A53" r:id="rId1" display="3 - ONS Business Register and Employment Survey (Table 4)" xr:uid="{A10364D8-A959-4750-8B07-A04DFE1C8E1C}"/>
    <hyperlink ref="A2" location="Contents!A1" display="Return to Contents" xr:uid="{D5BD6E4A-C94D-4EBA-A661-5DD13CBA1069}"/>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B5CE6-5848-450E-A8EC-DA5924162C3F}">
  <sheetPr>
    <tabColor rgb="FF00626D"/>
  </sheetPr>
  <dimension ref="A1:M54"/>
  <sheetViews>
    <sheetView showGridLines="0" zoomScaleNormal="100" workbookViewId="0"/>
  </sheetViews>
  <sheetFormatPr defaultRowHeight="15" x14ac:dyDescent="0.25"/>
  <cols>
    <col min="1" max="1" width="24.42578125" style="63" customWidth="1"/>
    <col min="2" max="2" width="16.7109375" style="63" bestFit="1" customWidth="1"/>
    <col min="3" max="11" width="21.7109375" style="63" customWidth="1"/>
    <col min="12" max="12" width="12.85546875" style="63" bestFit="1" customWidth="1"/>
    <col min="13" max="13" width="16.140625" style="63" bestFit="1" customWidth="1"/>
  </cols>
  <sheetData>
    <row r="1" spans="1:13" ht="23.25" x14ac:dyDescent="0.35">
      <c r="A1" s="115" t="s">
        <v>328</v>
      </c>
      <c r="B1" s="115"/>
      <c r="C1"/>
      <c r="D1"/>
      <c r="E1"/>
      <c r="F1"/>
      <c r="G1"/>
      <c r="H1"/>
      <c r="I1"/>
      <c r="J1"/>
      <c r="K1"/>
      <c r="L1"/>
      <c r="M1"/>
    </row>
    <row r="2" spans="1:13" x14ac:dyDescent="0.25">
      <c r="A2" s="53" t="s">
        <v>326</v>
      </c>
      <c r="B2" s="53"/>
      <c r="C2"/>
      <c r="D2"/>
      <c r="E2"/>
      <c r="F2"/>
      <c r="G2"/>
      <c r="H2"/>
      <c r="I2"/>
      <c r="J2"/>
      <c r="K2"/>
      <c r="L2"/>
      <c r="M2"/>
    </row>
    <row r="3" spans="1:13" x14ac:dyDescent="0.25">
      <c r="A3" s="64"/>
      <c r="B3" s="64"/>
    </row>
    <row r="4" spans="1:13" x14ac:dyDescent="0.25">
      <c r="A4" s="65" t="s">
        <v>360</v>
      </c>
      <c r="B4" s="65"/>
    </row>
    <row r="6" spans="1:13" x14ac:dyDescent="0.25">
      <c r="B6" s="270">
        <v>2020</v>
      </c>
      <c r="C6" s="270"/>
      <c r="D6" s="270"/>
      <c r="E6" s="270"/>
      <c r="F6" s="271"/>
      <c r="G6" s="269">
        <v>2021</v>
      </c>
      <c r="H6" s="270"/>
      <c r="I6" s="270"/>
      <c r="J6" s="270"/>
      <c r="K6" s="270"/>
      <c r="L6"/>
    </row>
    <row r="7" spans="1:13" ht="45.75" thickBot="1" x14ac:dyDescent="0.3">
      <c r="A7" s="134" t="s">
        <v>48</v>
      </c>
      <c r="B7" s="141" t="s">
        <v>30</v>
      </c>
      <c r="C7" s="141" t="s">
        <v>31</v>
      </c>
      <c r="D7" s="141" t="s">
        <v>32</v>
      </c>
      <c r="E7" s="141" t="s">
        <v>33</v>
      </c>
      <c r="F7" s="141" t="s">
        <v>359</v>
      </c>
      <c r="G7" s="142" t="s">
        <v>30</v>
      </c>
      <c r="H7" s="141" t="s">
        <v>31</v>
      </c>
      <c r="I7" s="141" t="s">
        <v>32</v>
      </c>
      <c r="J7" s="141" t="s">
        <v>33</v>
      </c>
      <c r="K7" s="141" t="s">
        <v>359</v>
      </c>
      <c r="L7" s="141" t="s">
        <v>34</v>
      </c>
    </row>
    <row r="8" spans="1:13" x14ac:dyDescent="0.25">
      <c r="A8" s="139" t="s">
        <v>4</v>
      </c>
      <c r="B8" s="63">
        <v>18472</v>
      </c>
      <c r="C8" s="63">
        <v>38.700000000000003</v>
      </c>
      <c r="D8" s="63">
        <v>7438</v>
      </c>
      <c r="E8" s="63">
        <v>17.8</v>
      </c>
      <c r="F8" s="125">
        <v>21893.095607235144</v>
      </c>
      <c r="G8" s="66">
        <v>19620</v>
      </c>
      <c r="H8" s="63">
        <v>38.799999999999997</v>
      </c>
      <c r="I8" s="63">
        <v>7491</v>
      </c>
      <c r="J8" s="63">
        <v>18.5</v>
      </c>
      <c r="K8" s="125">
        <v>23191.73969072165</v>
      </c>
      <c r="L8" s="135">
        <v>5.9317517576515558E-2</v>
      </c>
    </row>
    <row r="9" spans="1:13" x14ac:dyDescent="0.25">
      <c r="A9" s="139" t="s">
        <v>35</v>
      </c>
      <c r="B9" s="63">
        <v>10968</v>
      </c>
      <c r="C9" s="63">
        <v>39.5</v>
      </c>
      <c r="D9" s="63">
        <v>1941</v>
      </c>
      <c r="E9" s="63">
        <v>16.8</v>
      </c>
      <c r="F9" s="125">
        <v>11793.539240506328</v>
      </c>
      <c r="G9" s="66">
        <v>11559</v>
      </c>
      <c r="H9" s="63">
        <v>39.700000000000003</v>
      </c>
      <c r="I9" s="63">
        <v>1981</v>
      </c>
      <c r="J9" s="63">
        <v>18.100000000000001</v>
      </c>
      <c r="K9" s="125">
        <v>12462.176322418136</v>
      </c>
      <c r="L9" s="135">
        <v>5.6695201353576113E-2</v>
      </c>
    </row>
    <row r="10" spans="1:13" ht="15.75" thickBot="1" x14ac:dyDescent="0.3">
      <c r="A10" s="140" t="s">
        <v>36</v>
      </c>
      <c r="B10" s="131">
        <v>7505</v>
      </c>
      <c r="C10" s="131">
        <v>37.5</v>
      </c>
      <c r="D10" s="131">
        <v>5497</v>
      </c>
      <c r="E10" s="131">
        <v>18.100000000000001</v>
      </c>
      <c r="F10" s="132">
        <v>10158.218666666668</v>
      </c>
      <c r="G10" s="133">
        <v>8061</v>
      </c>
      <c r="H10" s="131">
        <v>37.4</v>
      </c>
      <c r="I10" s="131">
        <v>5510</v>
      </c>
      <c r="J10" s="131">
        <v>18.7</v>
      </c>
      <c r="K10" s="132">
        <v>10816</v>
      </c>
      <c r="L10" s="136">
        <v>6.4753610344280746E-2</v>
      </c>
    </row>
    <row r="11" spans="1:13" ht="15.75" thickTop="1" x14ac:dyDescent="0.25">
      <c r="A11" s="78"/>
      <c r="B11"/>
      <c r="C11"/>
      <c r="D11"/>
      <c r="E11"/>
      <c r="F11"/>
      <c r="G11"/>
      <c r="H11"/>
      <c r="I11"/>
      <c r="J11"/>
      <c r="K11"/>
      <c r="L11"/>
    </row>
    <row r="12" spans="1:13" x14ac:dyDescent="0.25">
      <c r="A12" s="65" t="s">
        <v>361</v>
      </c>
      <c r="B12"/>
      <c r="C12"/>
      <c r="D12"/>
      <c r="E12"/>
      <c r="F12"/>
      <c r="G12"/>
      <c r="H12"/>
      <c r="I12"/>
      <c r="J12"/>
      <c r="K12"/>
      <c r="L12"/>
    </row>
    <row r="13" spans="1:13" x14ac:dyDescent="0.25">
      <c r="A13" s="65"/>
      <c r="B13"/>
      <c r="C13"/>
      <c r="D13"/>
      <c r="E13"/>
      <c r="F13"/>
      <c r="G13"/>
      <c r="H13"/>
      <c r="I13"/>
      <c r="J13"/>
      <c r="K13"/>
      <c r="L13"/>
    </row>
    <row r="14" spans="1:13" x14ac:dyDescent="0.25">
      <c r="A14" s="65"/>
      <c r="B14" s="270">
        <v>2020</v>
      </c>
      <c r="C14" s="270"/>
      <c r="D14" s="270"/>
      <c r="E14" s="270"/>
      <c r="F14" s="271"/>
      <c r="G14" s="129">
        <v>2021</v>
      </c>
      <c r="H14" s="128"/>
      <c r="I14" s="128"/>
      <c r="J14" s="128"/>
      <c r="K14" s="128"/>
      <c r="L14"/>
    </row>
    <row r="15" spans="1:13" ht="45.75" thickBot="1" x14ac:dyDescent="0.3">
      <c r="A15" s="134" t="s">
        <v>48</v>
      </c>
      <c r="B15" s="141" t="s">
        <v>30</v>
      </c>
      <c r="C15" s="141" t="s">
        <v>31</v>
      </c>
      <c r="D15" s="141" t="s">
        <v>32</v>
      </c>
      <c r="E15" s="141" t="s">
        <v>33</v>
      </c>
      <c r="F15" s="141" t="s">
        <v>359</v>
      </c>
      <c r="G15" s="142" t="s">
        <v>30</v>
      </c>
      <c r="H15" s="141" t="s">
        <v>31</v>
      </c>
      <c r="I15" s="141" t="s">
        <v>32</v>
      </c>
      <c r="J15" s="141" t="s">
        <v>33</v>
      </c>
      <c r="K15" s="141" t="s">
        <v>359</v>
      </c>
      <c r="L15" s="141" t="s">
        <v>34</v>
      </c>
    </row>
    <row r="16" spans="1:13" x14ac:dyDescent="0.25">
      <c r="A16" s="139" t="s">
        <v>4</v>
      </c>
      <c r="B16" s="63">
        <v>2289</v>
      </c>
      <c r="C16" s="63">
        <v>39.700000000000003</v>
      </c>
      <c r="D16" s="63">
        <v>201</v>
      </c>
      <c r="E16" s="63">
        <v>19.5</v>
      </c>
      <c r="F16" s="125">
        <v>2387.7279596977328</v>
      </c>
      <c r="G16" s="66">
        <v>2285</v>
      </c>
      <c r="H16" s="63">
        <v>40.200000000000003</v>
      </c>
      <c r="I16" s="63">
        <v>188</v>
      </c>
      <c r="J16" s="63">
        <v>20</v>
      </c>
      <c r="K16" s="125">
        <v>2378.5323383084578</v>
      </c>
      <c r="L16" s="135">
        <v>-3.8512014536358822E-3</v>
      </c>
    </row>
    <row r="17" spans="1:13" x14ac:dyDescent="0.25">
      <c r="A17" s="139" t="s">
        <v>35</v>
      </c>
      <c r="B17" s="63">
        <v>1824</v>
      </c>
      <c r="C17" s="63">
        <v>40</v>
      </c>
      <c r="D17" s="63">
        <v>85</v>
      </c>
      <c r="E17" s="63">
        <v>19.5</v>
      </c>
      <c r="F17" s="125">
        <v>1865.4375</v>
      </c>
      <c r="G17" s="66">
        <v>1801</v>
      </c>
      <c r="H17" s="63">
        <v>40.6</v>
      </c>
      <c r="I17" s="63">
        <v>69</v>
      </c>
      <c r="J17" s="63">
        <v>20.5</v>
      </c>
      <c r="K17" s="125">
        <v>1835.8399014778324</v>
      </c>
      <c r="L17" s="135">
        <v>-1.5866304029037465E-2</v>
      </c>
    </row>
    <row r="18" spans="1:13" ht="15.75" thickBot="1" x14ac:dyDescent="0.3">
      <c r="A18" s="140" t="s">
        <v>36</v>
      </c>
      <c r="B18" s="131">
        <v>465</v>
      </c>
      <c r="C18" s="131">
        <v>38.5</v>
      </c>
      <c r="D18" s="131">
        <v>117</v>
      </c>
      <c r="E18" s="131">
        <v>19.5</v>
      </c>
      <c r="F18" s="132">
        <v>524.25974025974028</v>
      </c>
      <c r="G18" s="133">
        <v>483</v>
      </c>
      <c r="H18" s="131">
        <v>38.799999999999997</v>
      </c>
      <c r="I18" s="131">
        <v>119</v>
      </c>
      <c r="J18" s="131">
        <v>19.7</v>
      </c>
      <c r="K18" s="132">
        <v>543.42010309278351</v>
      </c>
      <c r="L18" s="136">
        <v>3.6547461805002179E-2</v>
      </c>
    </row>
    <row r="19" spans="1:13" ht="15.75" thickTop="1" x14ac:dyDescent="0.25"/>
    <row r="20" spans="1:13" x14ac:dyDescent="0.25">
      <c r="A20" s="137" t="s">
        <v>380</v>
      </c>
      <c r="B20" s="137"/>
    </row>
    <row r="22" spans="1:13" x14ac:dyDescent="0.25">
      <c r="A22" s="71"/>
      <c r="B22" s="71"/>
      <c r="C22" s="270">
        <v>2020</v>
      </c>
      <c r="D22" s="270"/>
      <c r="E22" s="270"/>
      <c r="F22" s="270"/>
      <c r="G22" s="271"/>
      <c r="H22" s="269">
        <v>2021</v>
      </c>
      <c r="I22" s="270"/>
      <c r="J22" s="270"/>
      <c r="K22" s="270"/>
      <c r="L22" s="270"/>
      <c r="M22" s="71"/>
    </row>
    <row r="23" spans="1:13" ht="45.75" thickBot="1" x14ac:dyDescent="0.3">
      <c r="A23" s="179" t="s">
        <v>23</v>
      </c>
      <c r="B23" s="179" t="s">
        <v>379</v>
      </c>
      <c r="C23" s="141" t="s">
        <v>30</v>
      </c>
      <c r="D23" s="141" t="s">
        <v>31</v>
      </c>
      <c r="E23" s="141" t="s">
        <v>32</v>
      </c>
      <c r="F23" s="141" t="s">
        <v>33</v>
      </c>
      <c r="G23" s="217" t="s">
        <v>359</v>
      </c>
      <c r="H23" s="142" t="s">
        <v>30</v>
      </c>
      <c r="I23" s="141" t="s">
        <v>31</v>
      </c>
      <c r="J23" s="141" t="s">
        <v>32</v>
      </c>
      <c r="K23" s="141" t="s">
        <v>33</v>
      </c>
      <c r="L23" s="141" t="s">
        <v>359</v>
      </c>
      <c r="M23" s="181" t="s">
        <v>34</v>
      </c>
    </row>
    <row r="24" spans="1:13" x14ac:dyDescent="0.25">
      <c r="A24" s="65" t="s">
        <v>37</v>
      </c>
      <c r="B24" s="139" t="s">
        <v>4</v>
      </c>
      <c r="C24" s="67">
        <v>627</v>
      </c>
      <c r="D24" s="67">
        <v>38.4</v>
      </c>
      <c r="E24" s="67">
        <v>269</v>
      </c>
      <c r="F24" s="218">
        <v>18.2</v>
      </c>
      <c r="G24" s="222">
        <v>754.49479166666663</v>
      </c>
      <c r="H24" s="221">
        <v>659</v>
      </c>
      <c r="I24" s="67">
        <v>38.799999999999997</v>
      </c>
      <c r="J24" s="67">
        <v>268</v>
      </c>
      <c r="K24" s="218">
        <v>19.100000000000001</v>
      </c>
      <c r="L24" s="223">
        <v>790.92783505154648</v>
      </c>
      <c r="M24" s="224">
        <v>4.8287998522030688E-2</v>
      </c>
    </row>
    <row r="25" spans="1:13" x14ac:dyDescent="0.25">
      <c r="A25" s="71"/>
      <c r="B25" s="229" t="s">
        <v>38</v>
      </c>
      <c r="C25" s="69">
        <v>93</v>
      </c>
      <c r="D25" s="69">
        <v>39</v>
      </c>
      <c r="E25" s="69">
        <v>6</v>
      </c>
      <c r="F25" s="69">
        <v>20.100000000000001</v>
      </c>
      <c r="G25" s="225">
        <v>96.092307692307699</v>
      </c>
      <c r="H25" s="226">
        <v>86</v>
      </c>
      <c r="I25" s="69">
        <v>39.9</v>
      </c>
      <c r="J25" s="69">
        <v>5</v>
      </c>
      <c r="K25" s="69">
        <v>21.2</v>
      </c>
      <c r="L25" s="227">
        <v>88.656641604010019</v>
      </c>
      <c r="M25" s="228">
        <v>-7.7380450806812218E-2</v>
      </c>
    </row>
    <row r="26" spans="1:13" x14ac:dyDescent="0.25">
      <c r="A26" s="65" t="s">
        <v>39</v>
      </c>
      <c r="B26" s="139" t="s">
        <v>4</v>
      </c>
      <c r="C26" s="67">
        <v>1887</v>
      </c>
      <c r="D26" s="67">
        <v>38.6</v>
      </c>
      <c r="E26" s="67">
        <v>765</v>
      </c>
      <c r="F26" s="218">
        <v>18.3</v>
      </c>
      <c r="G26" s="222">
        <v>2249.6813471502592</v>
      </c>
      <c r="H26" s="221">
        <v>2018</v>
      </c>
      <c r="I26" s="67">
        <v>38.700000000000003</v>
      </c>
      <c r="J26" s="67">
        <v>788</v>
      </c>
      <c r="K26" s="218">
        <v>18.8</v>
      </c>
      <c r="L26" s="223">
        <v>2400.8010335917311</v>
      </c>
      <c r="M26" s="224">
        <v>6.7173818475625396E-2</v>
      </c>
    </row>
    <row r="27" spans="1:13" x14ac:dyDescent="0.25">
      <c r="A27" s="71"/>
      <c r="B27" s="229" t="s">
        <v>38</v>
      </c>
      <c r="C27" s="69">
        <v>279</v>
      </c>
      <c r="D27" s="69">
        <v>39.6</v>
      </c>
      <c r="E27" s="69">
        <v>22</v>
      </c>
      <c r="F27" s="69">
        <v>20.7</v>
      </c>
      <c r="G27" s="225">
        <v>290.5</v>
      </c>
      <c r="H27" s="226">
        <v>278</v>
      </c>
      <c r="I27" s="69">
        <v>40.1</v>
      </c>
      <c r="J27" s="69">
        <v>21</v>
      </c>
      <c r="K27" s="69">
        <v>20.100000000000001</v>
      </c>
      <c r="L27" s="227">
        <v>288.52618453865335</v>
      </c>
      <c r="M27" s="228">
        <v>-6.7945454779574747E-3</v>
      </c>
    </row>
    <row r="28" spans="1:13" x14ac:dyDescent="0.25">
      <c r="A28" s="65" t="s">
        <v>40</v>
      </c>
      <c r="B28" s="139" t="s">
        <v>4</v>
      </c>
      <c r="C28" s="67">
        <v>1442</v>
      </c>
      <c r="D28" s="67">
        <v>38.9</v>
      </c>
      <c r="E28" s="67">
        <v>611</v>
      </c>
      <c r="F28" s="219">
        <v>18</v>
      </c>
      <c r="G28" s="222">
        <v>1724.7249357326477</v>
      </c>
      <c r="H28" s="221">
        <v>1530</v>
      </c>
      <c r="I28" s="67">
        <v>39</v>
      </c>
      <c r="J28" s="67">
        <v>614</v>
      </c>
      <c r="K28" s="219">
        <v>18.8</v>
      </c>
      <c r="L28" s="223">
        <v>1825.9794871794873</v>
      </c>
      <c r="M28" s="224">
        <v>5.8707652071967917E-2</v>
      </c>
    </row>
    <row r="29" spans="1:13" x14ac:dyDescent="0.25">
      <c r="A29" s="71"/>
      <c r="B29" s="229" t="s">
        <v>38</v>
      </c>
      <c r="C29" s="69">
        <v>222</v>
      </c>
      <c r="D29" s="69">
        <v>39.9</v>
      </c>
      <c r="E29" s="69">
        <v>23</v>
      </c>
      <c r="F29" s="69">
        <v>19.100000000000001</v>
      </c>
      <c r="G29" s="225">
        <v>233.01002506265664</v>
      </c>
      <c r="H29" s="226">
        <v>229</v>
      </c>
      <c r="I29" s="69">
        <v>40.9</v>
      </c>
      <c r="J29" s="69">
        <v>20</v>
      </c>
      <c r="K29" s="69">
        <v>19.399999999999999</v>
      </c>
      <c r="L29" s="227">
        <v>238.48655256723717</v>
      </c>
      <c r="M29" s="228">
        <v>2.3503398633204244E-2</v>
      </c>
    </row>
    <row r="30" spans="1:13" x14ac:dyDescent="0.25">
      <c r="A30" s="65" t="s">
        <v>41</v>
      </c>
      <c r="B30" s="139" t="s">
        <v>4</v>
      </c>
      <c r="C30" s="67">
        <v>1227</v>
      </c>
      <c r="D30" s="67">
        <v>39.200000000000003</v>
      </c>
      <c r="E30" s="67">
        <v>495</v>
      </c>
      <c r="F30" s="218">
        <v>18.100000000000001</v>
      </c>
      <c r="G30" s="222">
        <v>1455.5586734693877</v>
      </c>
      <c r="H30" s="221">
        <v>1312</v>
      </c>
      <c r="I30" s="67">
        <v>39.6</v>
      </c>
      <c r="J30" s="67">
        <v>504</v>
      </c>
      <c r="K30" s="218">
        <v>18.600000000000001</v>
      </c>
      <c r="L30" s="223">
        <v>1548.7272727272727</v>
      </c>
      <c r="M30" s="224">
        <v>6.4008824210303808E-2</v>
      </c>
    </row>
    <row r="31" spans="1:13" x14ac:dyDescent="0.25">
      <c r="A31" s="71"/>
      <c r="B31" s="229" t="s">
        <v>38</v>
      </c>
      <c r="C31" s="69">
        <v>242</v>
      </c>
      <c r="D31" s="69">
        <v>39.6</v>
      </c>
      <c r="E31" s="69">
        <v>20</v>
      </c>
      <c r="F31" s="69">
        <v>20</v>
      </c>
      <c r="G31" s="225">
        <v>252.1010101010101</v>
      </c>
      <c r="H31" s="226">
        <v>247</v>
      </c>
      <c r="I31" s="69">
        <v>40.5</v>
      </c>
      <c r="J31" s="69">
        <v>20</v>
      </c>
      <c r="K31" s="69">
        <v>19.7</v>
      </c>
      <c r="L31" s="227">
        <v>256.72839506172841</v>
      </c>
      <c r="M31" s="228">
        <v>1.8355281317057132E-2</v>
      </c>
    </row>
    <row r="32" spans="1:13" x14ac:dyDescent="0.25">
      <c r="A32" s="65" t="s">
        <v>42</v>
      </c>
      <c r="B32" s="139" t="s">
        <v>4</v>
      </c>
      <c r="C32" s="67">
        <v>1488</v>
      </c>
      <c r="D32" s="67">
        <v>38.9</v>
      </c>
      <c r="E32" s="67">
        <v>599</v>
      </c>
      <c r="F32" s="218">
        <v>17.7</v>
      </c>
      <c r="G32" s="222">
        <v>1760.5526992287919</v>
      </c>
      <c r="H32" s="221">
        <v>1598</v>
      </c>
      <c r="I32" s="67">
        <v>39.299999999999997</v>
      </c>
      <c r="J32" s="67">
        <v>578</v>
      </c>
      <c r="K32" s="218">
        <v>19.2</v>
      </c>
      <c r="L32" s="223">
        <v>1880.3816793893129</v>
      </c>
      <c r="M32" s="224">
        <v>6.8063273660034146E-2</v>
      </c>
    </row>
    <row r="33" spans="1:13" x14ac:dyDescent="0.25">
      <c r="A33" s="71"/>
      <c r="B33" s="229" t="s">
        <v>38</v>
      </c>
      <c r="C33" s="69">
        <v>268</v>
      </c>
      <c r="D33" s="69">
        <v>39.799999999999997</v>
      </c>
      <c r="E33" s="69">
        <v>24</v>
      </c>
      <c r="F33" s="69">
        <v>20.9</v>
      </c>
      <c r="G33" s="225">
        <v>280.6030150753769</v>
      </c>
      <c r="H33" s="226">
        <v>282</v>
      </c>
      <c r="I33" s="69">
        <v>40.1</v>
      </c>
      <c r="J33" s="69">
        <v>23</v>
      </c>
      <c r="K33" s="69">
        <v>21.7</v>
      </c>
      <c r="L33" s="227">
        <v>294.44638403990024</v>
      </c>
      <c r="M33" s="228">
        <v>4.9334355729587102E-2</v>
      </c>
    </row>
    <row r="34" spans="1:13" x14ac:dyDescent="0.25">
      <c r="A34" s="65" t="s">
        <v>43</v>
      </c>
      <c r="B34" s="139" t="s">
        <v>4</v>
      </c>
      <c r="C34" s="67">
        <v>1544</v>
      </c>
      <c r="D34" s="67">
        <v>39.200000000000003</v>
      </c>
      <c r="E34" s="67">
        <v>735</v>
      </c>
      <c r="F34" s="218">
        <v>16.5</v>
      </c>
      <c r="G34" s="222">
        <v>1853.375</v>
      </c>
      <c r="H34" s="221">
        <v>1684</v>
      </c>
      <c r="I34" s="67">
        <v>39.4</v>
      </c>
      <c r="J34" s="67">
        <v>750</v>
      </c>
      <c r="K34" s="218">
        <v>17.8</v>
      </c>
      <c r="L34" s="223">
        <v>2022.8324873096446</v>
      </c>
      <c r="M34" s="224">
        <v>9.1431840458431057E-2</v>
      </c>
    </row>
    <row r="35" spans="1:13" x14ac:dyDescent="0.25">
      <c r="A35" s="71"/>
      <c r="B35" s="229" t="s">
        <v>38</v>
      </c>
      <c r="C35" s="69">
        <v>215</v>
      </c>
      <c r="D35" s="69">
        <v>39.9</v>
      </c>
      <c r="E35" s="69">
        <v>17</v>
      </c>
      <c r="F35" s="69">
        <v>17.7</v>
      </c>
      <c r="G35" s="225">
        <v>222.54135338345864</v>
      </c>
      <c r="H35" s="226">
        <v>209</v>
      </c>
      <c r="I35" s="69">
        <v>40.5</v>
      </c>
      <c r="J35" s="69">
        <v>17</v>
      </c>
      <c r="K35" s="69">
        <v>18.100000000000001</v>
      </c>
      <c r="L35" s="227">
        <v>216.59753086419752</v>
      </c>
      <c r="M35" s="228">
        <v>-2.670884502539796E-2</v>
      </c>
    </row>
    <row r="36" spans="1:13" x14ac:dyDescent="0.25">
      <c r="A36" s="65" t="s">
        <v>12</v>
      </c>
      <c r="B36" s="139" t="s">
        <v>4</v>
      </c>
      <c r="C36" s="67">
        <v>3048</v>
      </c>
      <c r="D36" s="67">
        <v>38.1</v>
      </c>
      <c r="E36" s="67">
        <v>848</v>
      </c>
      <c r="F36" s="218">
        <v>17.5</v>
      </c>
      <c r="G36" s="222">
        <v>3437.5013123359581</v>
      </c>
      <c r="H36" s="221">
        <v>3141</v>
      </c>
      <c r="I36" s="67">
        <v>38</v>
      </c>
      <c r="J36" s="67">
        <v>828</v>
      </c>
      <c r="K36" s="218">
        <v>18</v>
      </c>
      <c r="L36" s="223">
        <v>3533.2105263157896</v>
      </c>
      <c r="M36" s="224">
        <v>2.7842669800987558E-2</v>
      </c>
    </row>
    <row r="37" spans="1:13" x14ac:dyDescent="0.25">
      <c r="A37" s="71"/>
      <c r="B37" s="229" t="s">
        <v>38</v>
      </c>
      <c r="C37" s="69">
        <v>94</v>
      </c>
      <c r="D37" s="69">
        <v>39.799999999999997</v>
      </c>
      <c r="E37" s="69">
        <v>11</v>
      </c>
      <c r="F37" s="69">
        <v>17.899999999999999</v>
      </c>
      <c r="G37" s="225">
        <v>98.947236180904525</v>
      </c>
      <c r="H37" s="226">
        <v>100</v>
      </c>
      <c r="I37" s="69">
        <v>40.1</v>
      </c>
      <c r="J37" s="69">
        <v>11</v>
      </c>
      <c r="K37" s="69">
        <v>20.2</v>
      </c>
      <c r="L37" s="227">
        <v>105.54114713216957</v>
      </c>
      <c r="M37" s="228">
        <v>6.6640678464322589E-2</v>
      </c>
    </row>
    <row r="38" spans="1:13" x14ac:dyDescent="0.25">
      <c r="A38" s="65" t="s">
        <v>44</v>
      </c>
      <c r="B38" s="139" t="s">
        <v>4</v>
      </c>
      <c r="C38" s="67">
        <v>2761</v>
      </c>
      <c r="D38" s="67">
        <v>38.700000000000003</v>
      </c>
      <c r="E38" s="67">
        <v>1126</v>
      </c>
      <c r="F38" s="218">
        <v>17.399999999999999</v>
      </c>
      <c r="G38" s="222">
        <v>3267.2635658914728</v>
      </c>
      <c r="H38" s="221">
        <v>2945</v>
      </c>
      <c r="I38" s="67">
        <v>38.700000000000003</v>
      </c>
      <c r="J38" s="67">
        <v>1121</v>
      </c>
      <c r="K38" s="218">
        <v>18</v>
      </c>
      <c r="L38" s="223">
        <v>3466.3953488372094</v>
      </c>
      <c r="M38" s="224">
        <v>6.0947572465401494E-2</v>
      </c>
    </row>
    <row r="39" spans="1:13" x14ac:dyDescent="0.25">
      <c r="A39" s="71"/>
      <c r="B39" s="229" t="s">
        <v>38</v>
      </c>
      <c r="C39" s="69">
        <v>281</v>
      </c>
      <c r="D39" s="69">
        <v>39.6</v>
      </c>
      <c r="E39" s="69">
        <v>24</v>
      </c>
      <c r="F39" s="69">
        <v>19.100000000000001</v>
      </c>
      <c r="G39" s="225">
        <v>292.57575757575756</v>
      </c>
      <c r="H39" s="226">
        <v>278</v>
      </c>
      <c r="I39" s="69">
        <v>39.9</v>
      </c>
      <c r="J39" s="69">
        <v>24</v>
      </c>
      <c r="K39" s="69">
        <v>20.7</v>
      </c>
      <c r="L39" s="227">
        <v>290.4511278195489</v>
      </c>
      <c r="M39" s="228">
        <v>-7.2618106633750247E-3</v>
      </c>
    </row>
    <row r="40" spans="1:13" x14ac:dyDescent="0.25">
      <c r="A40" s="65" t="s">
        <v>45</v>
      </c>
      <c r="B40" s="139" t="s">
        <v>4</v>
      </c>
      <c r="C40" s="67">
        <v>1431</v>
      </c>
      <c r="D40" s="67">
        <v>38.799999999999997</v>
      </c>
      <c r="E40" s="67">
        <v>715</v>
      </c>
      <c r="F40" s="218">
        <v>17.2</v>
      </c>
      <c r="G40" s="222">
        <v>1747.9587628865979</v>
      </c>
      <c r="H40" s="221">
        <v>1553</v>
      </c>
      <c r="I40" s="67">
        <v>38.799999999999997</v>
      </c>
      <c r="J40" s="67">
        <v>725</v>
      </c>
      <c r="K40" s="218">
        <v>18.3</v>
      </c>
      <c r="L40" s="223">
        <v>1894.9458762886597</v>
      </c>
      <c r="M40" s="224">
        <v>8.409072143059354E-2</v>
      </c>
    </row>
    <row r="41" spans="1:13" x14ac:dyDescent="0.25">
      <c r="A41" s="71"/>
      <c r="B41" s="229" t="s">
        <v>38</v>
      </c>
      <c r="C41" s="69">
        <v>207</v>
      </c>
      <c r="D41" s="69">
        <v>39.5</v>
      </c>
      <c r="E41" s="69">
        <v>22</v>
      </c>
      <c r="F41" s="69">
        <v>17.8</v>
      </c>
      <c r="G41" s="225">
        <v>216.91392405063291</v>
      </c>
      <c r="H41" s="226">
        <v>193</v>
      </c>
      <c r="I41" s="69">
        <v>39.9</v>
      </c>
      <c r="J41" s="69">
        <v>19</v>
      </c>
      <c r="K41" s="69">
        <v>19.899999999999999</v>
      </c>
      <c r="L41" s="227">
        <v>202.47619047619048</v>
      </c>
      <c r="M41" s="228">
        <v>-6.6559736253133842E-2</v>
      </c>
    </row>
    <row r="42" spans="1:13" x14ac:dyDescent="0.25">
      <c r="A42" s="65" t="s">
        <v>20</v>
      </c>
      <c r="B42" s="139" t="s">
        <v>4</v>
      </c>
      <c r="C42" s="67">
        <v>798</v>
      </c>
      <c r="D42" s="67">
        <v>38.700000000000003</v>
      </c>
      <c r="E42" s="67">
        <v>339</v>
      </c>
      <c r="F42" s="218">
        <v>18.7</v>
      </c>
      <c r="G42" s="222">
        <v>961.80620155038764</v>
      </c>
      <c r="H42" s="221">
        <v>836</v>
      </c>
      <c r="I42" s="67">
        <v>38.700000000000003</v>
      </c>
      <c r="J42" s="67">
        <v>358</v>
      </c>
      <c r="K42" s="218">
        <v>19.3</v>
      </c>
      <c r="L42" s="223">
        <v>1014.5374677002584</v>
      </c>
      <c r="M42" s="224">
        <v>5.4825250726051003E-2</v>
      </c>
    </row>
    <row r="43" spans="1:13" x14ac:dyDescent="0.25">
      <c r="A43" s="71"/>
      <c r="B43" s="229" t="s">
        <v>38</v>
      </c>
      <c r="C43" s="69">
        <v>132</v>
      </c>
      <c r="D43" s="69">
        <v>39.700000000000003</v>
      </c>
      <c r="E43" s="69">
        <v>8</v>
      </c>
      <c r="F43" s="69">
        <v>19.899999999999999</v>
      </c>
      <c r="G43" s="225">
        <v>136.01007556675063</v>
      </c>
      <c r="H43" s="226">
        <v>126</v>
      </c>
      <c r="I43" s="69">
        <v>40.299999999999997</v>
      </c>
      <c r="J43" s="69">
        <v>6</v>
      </c>
      <c r="K43" s="69">
        <v>19.8</v>
      </c>
      <c r="L43" s="227">
        <v>128.94789081885855</v>
      </c>
      <c r="M43" s="228">
        <v>-5.1923982237816767E-2</v>
      </c>
    </row>
    <row r="44" spans="1:13" x14ac:dyDescent="0.25">
      <c r="A44" s="65" t="s">
        <v>17</v>
      </c>
      <c r="B44" s="139" t="s">
        <v>4</v>
      </c>
      <c r="C44" s="67">
        <v>1515</v>
      </c>
      <c r="D44" s="67">
        <v>38.200000000000003</v>
      </c>
      <c r="E44" s="67">
        <v>640</v>
      </c>
      <c r="F44" s="218">
        <v>18.399999999999999</v>
      </c>
      <c r="G44" s="222">
        <v>1823.2722513089004</v>
      </c>
      <c r="H44" s="221">
        <v>1581</v>
      </c>
      <c r="I44" s="67">
        <v>38.5</v>
      </c>
      <c r="J44" s="67">
        <v>646</v>
      </c>
      <c r="K44" s="218">
        <v>19.100000000000001</v>
      </c>
      <c r="L44" s="223">
        <v>1901.483116883117</v>
      </c>
      <c r="M44" s="224">
        <v>4.2895878834370516E-2</v>
      </c>
    </row>
    <row r="45" spans="1:13" x14ac:dyDescent="0.25">
      <c r="A45" s="71"/>
      <c r="B45" s="229" t="s">
        <v>38</v>
      </c>
      <c r="C45" s="69">
        <v>145</v>
      </c>
      <c r="D45" s="69">
        <v>39.4</v>
      </c>
      <c r="E45" s="69">
        <v>13</v>
      </c>
      <c r="F45" s="69">
        <v>20.8</v>
      </c>
      <c r="G45" s="225">
        <v>151.86294416243655</v>
      </c>
      <c r="H45" s="226">
        <v>141</v>
      </c>
      <c r="I45" s="69">
        <v>39.799999999999997</v>
      </c>
      <c r="J45" s="69">
        <v>11</v>
      </c>
      <c r="K45" s="69">
        <v>20.3</v>
      </c>
      <c r="L45" s="227">
        <v>146.6105527638191</v>
      </c>
      <c r="M45" s="228">
        <v>-3.4586392536940111E-2</v>
      </c>
    </row>
    <row r="46" spans="1:13" x14ac:dyDescent="0.25">
      <c r="A46" s="65" t="s">
        <v>16</v>
      </c>
      <c r="B46" s="139" t="s">
        <v>4</v>
      </c>
      <c r="C46" s="67">
        <v>705</v>
      </c>
      <c r="D46" s="67">
        <v>39.1</v>
      </c>
      <c r="E46" s="67">
        <v>297</v>
      </c>
      <c r="F46" s="218">
        <v>19.2</v>
      </c>
      <c r="G46" s="222">
        <v>850.84143222506395</v>
      </c>
      <c r="H46" s="221">
        <v>766</v>
      </c>
      <c r="I46" s="67">
        <v>39.1</v>
      </c>
      <c r="J46" s="67">
        <v>312</v>
      </c>
      <c r="K46" s="218">
        <v>18.8</v>
      </c>
      <c r="L46" s="223">
        <v>916.01534526854221</v>
      </c>
      <c r="M46" s="224">
        <v>7.6599364552616775E-2</v>
      </c>
    </row>
    <row r="47" spans="1:13" x14ac:dyDescent="0.25">
      <c r="B47" s="139" t="s">
        <v>38</v>
      </c>
      <c r="C47" s="67" t="s">
        <v>27</v>
      </c>
      <c r="D47" s="67" t="s">
        <v>27</v>
      </c>
      <c r="E47" s="67" t="s">
        <v>27</v>
      </c>
      <c r="F47" s="67" t="s">
        <v>27</v>
      </c>
      <c r="G47" s="220" t="s">
        <v>27</v>
      </c>
      <c r="H47" s="221" t="s">
        <v>27</v>
      </c>
      <c r="I47" s="67" t="s">
        <v>27</v>
      </c>
      <c r="J47" s="67" t="s">
        <v>27</v>
      </c>
      <c r="K47" s="67" t="s">
        <v>27</v>
      </c>
      <c r="L47" s="67" t="s">
        <v>27</v>
      </c>
      <c r="M47" s="224" t="s">
        <v>27</v>
      </c>
    </row>
    <row r="50" spans="1:2" x14ac:dyDescent="0.25">
      <c r="A50" s="286" t="s">
        <v>28</v>
      </c>
      <c r="B50" s="65"/>
    </row>
    <row r="51" spans="1:2" x14ac:dyDescent="0.25">
      <c r="A51" s="53" t="s">
        <v>46</v>
      </c>
      <c r="B51" s="53"/>
    </row>
    <row r="52" spans="1:2" x14ac:dyDescent="0.25">
      <c r="A52" s="63" t="s">
        <v>274</v>
      </c>
    </row>
    <row r="53" spans="1:2" x14ac:dyDescent="0.25">
      <c r="A53" s="63" t="s">
        <v>362</v>
      </c>
    </row>
    <row r="54" spans="1:2" x14ac:dyDescent="0.25">
      <c r="A54" s="138" t="s">
        <v>363</v>
      </c>
      <c r="B54" s="138"/>
    </row>
  </sheetData>
  <mergeCells count="5">
    <mergeCell ref="H22:L22"/>
    <mergeCell ref="C22:G22"/>
    <mergeCell ref="B14:F14"/>
    <mergeCell ref="B6:F6"/>
    <mergeCell ref="G6:K6"/>
  </mergeCells>
  <phoneticPr fontId="5" type="noConversion"/>
  <hyperlinks>
    <hyperlink ref="A51" r:id="rId1" xr:uid="{9ACE38F5-FCA1-41D2-B132-C9F2267EC860}"/>
    <hyperlink ref="A2" location="Contents!A1" display="Return to Contents" xr:uid="{04038040-989D-4FBB-901D-B2ECD8B44A09}"/>
    <hyperlink ref="A54" r:id="rId2" xr:uid="{9F6F5BC5-A136-4498-BDEF-8FC8DCED5FE2}"/>
  </hyperlinks>
  <pageMargins left="0.7" right="0.7" top="0.75" bottom="0.75" header="0.3" footer="0.3"/>
  <pageSetup paperSize="9"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26D"/>
  </sheetPr>
  <dimension ref="A1:D48"/>
  <sheetViews>
    <sheetView showGridLines="0" workbookViewId="0"/>
  </sheetViews>
  <sheetFormatPr defaultRowHeight="15" x14ac:dyDescent="0.25"/>
  <cols>
    <col min="1" max="1" width="22.85546875" bestFit="1" customWidth="1"/>
    <col min="2" max="3" width="10.140625" bestFit="1" customWidth="1"/>
    <col min="4" max="4" width="12.5703125" bestFit="1" customWidth="1"/>
  </cols>
  <sheetData>
    <row r="1" spans="1:3" ht="23.25" x14ac:dyDescent="0.35">
      <c r="A1" s="115" t="s">
        <v>329</v>
      </c>
    </row>
    <row r="2" spans="1:3" x14ac:dyDescent="0.25">
      <c r="A2" s="53" t="s">
        <v>326</v>
      </c>
    </row>
    <row r="4" spans="1:3" x14ac:dyDescent="0.25">
      <c r="A4" s="1" t="s">
        <v>47</v>
      </c>
    </row>
    <row r="6" spans="1:3" ht="15.75" thickBot="1" x14ac:dyDescent="0.3">
      <c r="A6" s="2" t="s">
        <v>48</v>
      </c>
      <c r="B6" s="2">
        <v>2020</v>
      </c>
      <c r="C6" s="2">
        <v>2021</v>
      </c>
    </row>
    <row r="7" spans="1:3" x14ac:dyDescent="0.25">
      <c r="A7" s="9" t="s">
        <v>36</v>
      </c>
      <c r="B7" s="10">
        <v>0.20499999999999999</v>
      </c>
      <c r="C7" s="10">
        <v>0.20499999999999999</v>
      </c>
    </row>
    <row r="8" spans="1:3" x14ac:dyDescent="0.25">
      <c r="A8" s="9" t="s">
        <v>35</v>
      </c>
      <c r="B8" s="10">
        <v>0.79400000000000004</v>
      </c>
      <c r="C8" s="10">
        <v>0.79200000000000004</v>
      </c>
    </row>
    <row r="9" spans="1:3" x14ac:dyDescent="0.25">
      <c r="A9" s="9" t="s">
        <v>49</v>
      </c>
      <c r="B9" s="10">
        <v>0</v>
      </c>
      <c r="C9" s="10">
        <v>0</v>
      </c>
    </row>
    <row r="10" spans="1:3" x14ac:dyDescent="0.25">
      <c r="A10" s="9" t="s">
        <v>50</v>
      </c>
      <c r="B10" s="10">
        <v>0</v>
      </c>
      <c r="C10" s="10">
        <v>0</v>
      </c>
    </row>
    <row r="11" spans="1:3" ht="15.75" thickBot="1" x14ac:dyDescent="0.3">
      <c r="A11" s="11" t="s">
        <v>51</v>
      </c>
      <c r="B11" s="12">
        <v>2E-3</v>
      </c>
      <c r="C11" s="12">
        <v>3.0000000000000001E-3</v>
      </c>
    </row>
    <row r="12" spans="1:3" ht="15.75" thickTop="1" x14ac:dyDescent="0.25">
      <c r="A12" s="13" t="s">
        <v>52</v>
      </c>
      <c r="B12" s="96">
        <v>1</v>
      </c>
      <c r="C12" s="96">
        <v>1</v>
      </c>
    </row>
    <row r="13" spans="1:3" x14ac:dyDescent="0.25">
      <c r="A13" s="1" t="s">
        <v>5</v>
      </c>
      <c r="B13" s="116">
        <v>23</v>
      </c>
      <c r="C13" s="116">
        <v>23</v>
      </c>
    </row>
    <row r="15" spans="1:3" ht="17.25" x14ac:dyDescent="0.25">
      <c r="A15" s="1" t="s">
        <v>352</v>
      </c>
    </row>
    <row r="17" spans="1:4" ht="15.75" thickBot="1" x14ac:dyDescent="0.3">
      <c r="A17" s="2" t="s">
        <v>53</v>
      </c>
      <c r="B17" s="86" t="s">
        <v>36</v>
      </c>
      <c r="C17" s="86" t="s">
        <v>35</v>
      </c>
      <c r="D17" s="86" t="s">
        <v>4</v>
      </c>
    </row>
    <row r="18" spans="1:4" x14ac:dyDescent="0.25">
      <c r="A18" s="9" t="s">
        <v>54</v>
      </c>
      <c r="B18" s="10">
        <v>4.4999999999999998E-2</v>
      </c>
      <c r="C18" s="10">
        <v>4.2000000000000003E-2</v>
      </c>
      <c r="D18" s="10">
        <v>4.2999999999999997E-2</v>
      </c>
    </row>
    <row r="19" spans="1:4" x14ac:dyDescent="0.25">
      <c r="A19" s="9" t="s">
        <v>55</v>
      </c>
      <c r="B19" s="10">
        <v>0.20100000000000001</v>
      </c>
      <c r="C19" s="10">
        <v>0.16300000000000001</v>
      </c>
      <c r="D19" s="10">
        <v>0.17</v>
      </c>
    </row>
    <row r="20" spans="1:4" x14ac:dyDescent="0.25">
      <c r="A20" s="9" t="s">
        <v>56</v>
      </c>
      <c r="B20" s="10">
        <v>0.23699999999999999</v>
      </c>
      <c r="C20" s="10">
        <v>0.19600000000000001</v>
      </c>
      <c r="D20" s="10">
        <v>0.20399999999999999</v>
      </c>
    </row>
    <row r="21" spans="1:4" x14ac:dyDescent="0.25">
      <c r="A21" s="9" t="s">
        <v>57</v>
      </c>
      <c r="B21" s="10">
        <v>0.22800000000000001</v>
      </c>
      <c r="C21" s="10">
        <v>0.19900000000000001</v>
      </c>
      <c r="D21" s="10">
        <v>0.20499999999999999</v>
      </c>
    </row>
    <row r="22" spans="1:4" x14ac:dyDescent="0.25">
      <c r="A22" s="9" t="s">
        <v>58</v>
      </c>
      <c r="B22" s="10">
        <v>0.23400000000000001</v>
      </c>
      <c r="C22" s="10">
        <v>0.28899999999999998</v>
      </c>
      <c r="D22" s="10">
        <v>0.27700000000000002</v>
      </c>
    </row>
    <row r="23" spans="1:4" ht="15.75" thickBot="1" x14ac:dyDescent="0.3">
      <c r="A23" s="11" t="s">
        <v>59</v>
      </c>
      <c r="B23" s="12">
        <v>5.7000000000000002E-2</v>
      </c>
      <c r="C23" s="12">
        <v>0.112</v>
      </c>
      <c r="D23" s="12">
        <v>0.1</v>
      </c>
    </row>
    <row r="24" spans="1:4" ht="15.75" thickTop="1" x14ac:dyDescent="0.25">
      <c r="A24" s="13" t="s">
        <v>52</v>
      </c>
      <c r="B24" s="96">
        <v>1</v>
      </c>
      <c r="C24" s="96">
        <v>1</v>
      </c>
      <c r="D24" s="96">
        <v>1</v>
      </c>
    </row>
    <row r="26" spans="1:4" ht="17.25" x14ac:dyDescent="0.25">
      <c r="A26" s="1" t="s">
        <v>351</v>
      </c>
    </row>
    <row r="28" spans="1:4" ht="18" thickBot="1" x14ac:dyDescent="0.3">
      <c r="A28" s="2" t="s">
        <v>364</v>
      </c>
      <c r="B28" s="2">
        <v>2020</v>
      </c>
      <c r="C28" s="2">
        <v>2021</v>
      </c>
      <c r="D28" s="2" t="s">
        <v>354</v>
      </c>
    </row>
    <row r="29" spans="1:4" x14ac:dyDescent="0.25">
      <c r="A29" s="9" t="s">
        <v>60</v>
      </c>
      <c r="B29" s="10">
        <v>2.4E-2</v>
      </c>
      <c r="C29" s="10">
        <v>2.8000000000000001E-2</v>
      </c>
      <c r="D29" s="34">
        <v>0.32200000000000001</v>
      </c>
    </row>
    <row r="30" spans="1:4" x14ac:dyDescent="0.25">
      <c r="A30" s="9" t="s">
        <v>61</v>
      </c>
      <c r="B30" s="10">
        <v>6.0000000000000001E-3</v>
      </c>
      <c r="C30" s="10">
        <v>7.0000000000000001E-3</v>
      </c>
      <c r="D30" s="34">
        <v>0.36499999999999999</v>
      </c>
    </row>
    <row r="31" spans="1:4" x14ac:dyDescent="0.25">
      <c r="A31" s="9" t="s">
        <v>62</v>
      </c>
      <c r="B31" s="10">
        <v>8.9999999999999993E-3</v>
      </c>
      <c r="C31" s="10">
        <v>0.01</v>
      </c>
      <c r="D31" s="34">
        <v>0.253</v>
      </c>
    </row>
    <row r="32" spans="1:4" x14ac:dyDescent="0.25">
      <c r="A32" s="9" t="s">
        <v>63</v>
      </c>
      <c r="B32" s="10">
        <v>0.02</v>
      </c>
      <c r="C32" s="10">
        <v>0.02</v>
      </c>
      <c r="D32" s="34">
        <v>0.155</v>
      </c>
    </row>
    <row r="33" spans="1:4" ht="15.75" thickBot="1" x14ac:dyDescent="0.3">
      <c r="A33" s="11" t="s">
        <v>64</v>
      </c>
      <c r="B33" s="12">
        <v>0.94099999999999995</v>
      </c>
      <c r="C33" s="12">
        <v>0.93500000000000005</v>
      </c>
      <c r="D33" s="97">
        <v>0.13900000000000001</v>
      </c>
    </row>
    <row r="34" spans="1:4" ht="15.75" thickTop="1" x14ac:dyDescent="0.25">
      <c r="A34" s="13" t="s">
        <v>65</v>
      </c>
      <c r="B34" s="96">
        <v>1</v>
      </c>
      <c r="C34" s="96">
        <v>1</v>
      </c>
      <c r="D34" s="18"/>
    </row>
    <row r="36" spans="1:4" ht="17.25" x14ac:dyDescent="0.25">
      <c r="A36" s="13" t="s">
        <v>355</v>
      </c>
    </row>
    <row r="38" spans="1:4" ht="15.75" thickBot="1" x14ac:dyDescent="0.3">
      <c r="A38" s="2" t="s">
        <v>48</v>
      </c>
      <c r="B38" s="2">
        <v>2020</v>
      </c>
      <c r="C38" s="2">
        <v>2021</v>
      </c>
    </row>
    <row r="39" spans="1:4" x14ac:dyDescent="0.25">
      <c r="A39" s="6" t="s">
        <v>35</v>
      </c>
      <c r="B39" s="6">
        <v>1830</v>
      </c>
      <c r="C39" s="6">
        <v>1793</v>
      </c>
    </row>
    <row r="40" spans="1:4" ht="15.75" thickBot="1" x14ac:dyDescent="0.3">
      <c r="A40" s="7" t="s">
        <v>36</v>
      </c>
      <c r="B40" s="7">
        <v>591</v>
      </c>
      <c r="C40" s="7">
        <v>590</v>
      </c>
    </row>
    <row r="41" spans="1:4" ht="15.75" thickTop="1" x14ac:dyDescent="0.25">
      <c r="A41" s="1" t="s">
        <v>4</v>
      </c>
      <c r="B41" s="1">
        <v>2607</v>
      </c>
      <c r="C41" s="1">
        <v>2454</v>
      </c>
    </row>
    <row r="44" spans="1:4" x14ac:dyDescent="0.25">
      <c r="A44" s="287" t="s">
        <v>28</v>
      </c>
    </row>
    <row r="45" spans="1:4" x14ac:dyDescent="0.25">
      <c r="A45" s="9" t="s">
        <v>353</v>
      </c>
    </row>
    <row r="46" spans="1:4" x14ac:dyDescent="0.25">
      <c r="A46" t="s">
        <v>356</v>
      </c>
    </row>
    <row r="47" spans="1:4" x14ac:dyDescent="0.25">
      <c r="A47" s="53" t="s">
        <v>357</v>
      </c>
    </row>
    <row r="48" spans="1:4" x14ac:dyDescent="0.25">
      <c r="A48" t="s">
        <v>275</v>
      </c>
    </row>
  </sheetData>
  <hyperlinks>
    <hyperlink ref="A47" r:id="rId1" display="2. Based on data from ONS Workforce Jobs, using the total manufacturing average over the four quarters of each year" xr:uid="{4800DC2F-E460-4805-8807-4D78482D7C9F}"/>
    <hyperlink ref="A2" location="Contents!A1" display="Return to Contents" xr:uid="{7BA29834-FE84-4913-ABBB-B16C0C1C8FED}"/>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20607-A489-446F-837D-0E7801C67BE7}">
  <sheetPr>
    <tabColor rgb="FF976D82"/>
  </sheetPr>
  <dimension ref="A1:N47"/>
  <sheetViews>
    <sheetView showGridLines="0" zoomScaleNormal="100" workbookViewId="0"/>
  </sheetViews>
  <sheetFormatPr defaultRowHeight="15" x14ac:dyDescent="0.25"/>
  <cols>
    <col min="1" max="1" width="27.85546875" customWidth="1"/>
    <col min="2" max="7" width="21.7109375" customWidth="1"/>
    <col min="8" max="8" width="21.140625" customWidth="1"/>
    <col min="12" max="12" width="12.140625" bestFit="1" customWidth="1"/>
  </cols>
  <sheetData>
    <row r="1" spans="1:14" ht="23.25" x14ac:dyDescent="0.35">
      <c r="A1" s="115" t="s">
        <v>330</v>
      </c>
      <c r="B1" s="115"/>
    </row>
    <row r="2" spans="1:14" x14ac:dyDescent="0.25">
      <c r="A2" s="53" t="s">
        <v>326</v>
      </c>
      <c r="B2" s="53"/>
    </row>
    <row r="4" spans="1:14" x14ac:dyDescent="0.25">
      <c r="A4" s="1" t="s">
        <v>390</v>
      </c>
      <c r="B4" s="1"/>
    </row>
    <row r="6" spans="1:14" ht="15.75" thickBot="1" x14ac:dyDescent="0.3">
      <c r="A6" s="2" t="s">
        <v>66</v>
      </c>
      <c r="B6" s="86" t="s">
        <v>67</v>
      </c>
      <c r="C6" s="86" t="s">
        <v>9</v>
      </c>
    </row>
    <row r="7" spans="1:14" x14ac:dyDescent="0.25">
      <c r="A7" s="6">
        <v>2020</v>
      </c>
      <c r="B7" s="288">
        <v>4147000000</v>
      </c>
      <c r="C7" s="49">
        <v>49000</v>
      </c>
      <c r="E7" s="107"/>
    </row>
    <row r="8" spans="1:14" ht="15.75" thickBot="1" x14ac:dyDescent="0.3">
      <c r="A8" s="7">
        <v>2021</v>
      </c>
      <c r="B8" s="289">
        <v>4613000000</v>
      </c>
      <c r="C8" s="99">
        <v>53000</v>
      </c>
      <c r="E8" s="107"/>
      <c r="F8" s="34"/>
    </row>
    <row r="9" spans="1:14" ht="15.75" thickTop="1" x14ac:dyDescent="0.25">
      <c r="A9" s="1" t="s">
        <v>5</v>
      </c>
      <c r="B9" s="76">
        <v>21</v>
      </c>
      <c r="C9" s="76">
        <v>21</v>
      </c>
    </row>
    <row r="11" spans="1:14" ht="17.25" x14ac:dyDescent="0.25">
      <c r="A11" s="1" t="s">
        <v>381</v>
      </c>
      <c r="B11" s="1"/>
    </row>
    <row r="12" spans="1:14" x14ac:dyDescent="0.25">
      <c r="A12" s="1"/>
      <c r="B12" s="1"/>
    </row>
    <row r="13" spans="1:14" x14ac:dyDescent="0.25">
      <c r="A13" s="24"/>
      <c r="B13" s="267">
        <v>2020</v>
      </c>
      <c r="C13" s="267"/>
      <c r="D13" s="268"/>
      <c r="E13" s="267">
        <v>2021</v>
      </c>
      <c r="F13" s="267"/>
      <c r="G13" s="267"/>
    </row>
    <row r="14" spans="1:14" ht="15.75" thickBot="1" x14ac:dyDescent="0.3">
      <c r="A14" s="2" t="s">
        <v>68</v>
      </c>
      <c r="B14" s="86" t="s">
        <v>36</v>
      </c>
      <c r="C14" s="86" t="s">
        <v>35</v>
      </c>
      <c r="D14" s="126" t="s">
        <v>69</v>
      </c>
      <c r="E14" s="86" t="s">
        <v>36</v>
      </c>
      <c r="F14" s="86" t="s">
        <v>35</v>
      </c>
      <c r="G14" s="86" t="s">
        <v>69</v>
      </c>
    </row>
    <row r="15" spans="1:14" x14ac:dyDescent="0.25">
      <c r="A15" s="19" t="s">
        <v>70</v>
      </c>
      <c r="B15" s="85">
        <v>0.112</v>
      </c>
      <c r="C15" s="85">
        <v>4.9000000000000002E-2</v>
      </c>
      <c r="D15" s="230">
        <v>6.2E-2</v>
      </c>
      <c r="E15" s="85">
        <v>0.10199999999999999</v>
      </c>
      <c r="F15" s="85">
        <v>5.0999999999999997E-2</v>
      </c>
      <c r="G15" s="85">
        <v>6.2E-2</v>
      </c>
      <c r="L15" s="16"/>
      <c r="M15" s="16"/>
      <c r="N15" s="16"/>
    </row>
    <row r="16" spans="1:14" x14ac:dyDescent="0.25">
      <c r="A16" s="9" t="s">
        <v>71</v>
      </c>
      <c r="B16" s="10">
        <v>0.60399999999999998</v>
      </c>
      <c r="C16" s="10">
        <v>0.53100000000000003</v>
      </c>
      <c r="D16" s="231">
        <v>0.54600000000000004</v>
      </c>
      <c r="E16" s="10">
        <v>0.52900000000000003</v>
      </c>
      <c r="F16" s="10">
        <v>0.45500000000000002</v>
      </c>
      <c r="G16" s="10">
        <v>0.47099999999999997</v>
      </c>
      <c r="L16" s="25"/>
    </row>
    <row r="17" spans="1:8" x14ac:dyDescent="0.25">
      <c r="A17" s="9" t="s">
        <v>72</v>
      </c>
      <c r="B17" s="10">
        <v>0.222</v>
      </c>
      <c r="C17" s="10">
        <v>0.312</v>
      </c>
      <c r="D17" s="231">
        <v>0.29399999999999998</v>
      </c>
      <c r="E17" s="10">
        <v>0.28599999999999998</v>
      </c>
      <c r="F17" s="10">
        <v>0.35099999999999998</v>
      </c>
      <c r="G17" s="10">
        <v>0.33800000000000002</v>
      </c>
    </row>
    <row r="18" spans="1:8" x14ac:dyDescent="0.25">
      <c r="A18" s="9" t="s">
        <v>73</v>
      </c>
      <c r="B18" s="10">
        <v>4.3999999999999997E-2</v>
      </c>
      <c r="C18" s="10">
        <v>7.5999999999999998E-2</v>
      </c>
      <c r="D18" s="231">
        <v>7.0000000000000007E-2</v>
      </c>
      <c r="E18" s="10">
        <v>0.06</v>
      </c>
      <c r="F18" s="10">
        <v>0.108</v>
      </c>
      <c r="G18" s="10">
        <v>9.8000000000000004E-2</v>
      </c>
    </row>
    <row r="19" spans="1:8" ht="15.75" thickBot="1" x14ac:dyDescent="0.3">
      <c r="A19" s="11" t="s">
        <v>74</v>
      </c>
      <c r="B19" s="12">
        <v>1.7999999999999999E-2</v>
      </c>
      <c r="C19" s="12">
        <v>3.1E-2</v>
      </c>
      <c r="D19" s="232">
        <v>2.9000000000000001E-2</v>
      </c>
      <c r="E19" s="12">
        <v>2.1999999999999999E-2</v>
      </c>
      <c r="F19" s="12">
        <v>3.5000000000000003E-2</v>
      </c>
      <c r="G19" s="12">
        <v>3.2000000000000001E-2</v>
      </c>
    </row>
    <row r="20" spans="1:8" ht="15.75" thickTop="1" x14ac:dyDescent="0.25"/>
    <row r="21" spans="1:8" ht="17.25" x14ac:dyDescent="0.25">
      <c r="A21" s="65" t="s">
        <v>382</v>
      </c>
      <c r="B21" s="65"/>
      <c r="C21" s="63"/>
      <c r="D21" s="63"/>
      <c r="E21" s="63"/>
      <c r="F21" s="63"/>
      <c r="G21" s="63"/>
      <c r="H21" s="63"/>
    </row>
    <row r="22" spans="1:8" x14ac:dyDescent="0.25">
      <c r="A22" s="68"/>
      <c r="B22" s="68"/>
      <c r="C22" s="63"/>
      <c r="D22" s="63"/>
      <c r="E22" s="63"/>
      <c r="F22" s="63"/>
      <c r="G22" s="63"/>
      <c r="H22" s="63"/>
    </row>
    <row r="23" spans="1:8" x14ac:dyDescent="0.25">
      <c r="A23" s="63"/>
      <c r="B23" s="63"/>
      <c r="C23" s="272">
        <v>2020</v>
      </c>
      <c r="D23" s="272"/>
      <c r="E23" s="276"/>
      <c r="F23" s="272">
        <v>2021</v>
      </c>
      <c r="G23" s="272"/>
      <c r="H23" s="272"/>
    </row>
    <row r="24" spans="1:8" ht="15.75" thickBot="1" x14ac:dyDescent="0.3">
      <c r="A24" s="179" t="s">
        <v>379</v>
      </c>
      <c r="B24" s="181" t="s">
        <v>48</v>
      </c>
      <c r="C24" s="181" t="s">
        <v>75</v>
      </c>
      <c r="D24" s="181" t="s">
        <v>76</v>
      </c>
      <c r="E24" s="253" t="s">
        <v>77</v>
      </c>
      <c r="F24" s="254" t="s">
        <v>75</v>
      </c>
      <c r="G24" s="181" t="s">
        <v>76</v>
      </c>
      <c r="H24" s="181" t="s">
        <v>77</v>
      </c>
    </row>
    <row r="25" spans="1:8" x14ac:dyDescent="0.25">
      <c r="A25" s="130" t="s">
        <v>383</v>
      </c>
      <c r="B25" s="67" t="s">
        <v>4</v>
      </c>
      <c r="C25" s="233">
        <v>16103</v>
      </c>
      <c r="D25" s="234">
        <v>31487</v>
      </c>
      <c r="E25" s="235">
        <v>38552</v>
      </c>
      <c r="F25" s="237">
        <v>17445</v>
      </c>
      <c r="G25" s="234">
        <v>31224</v>
      </c>
      <c r="H25" s="234">
        <v>38066</v>
      </c>
    </row>
    <row r="26" spans="1:8" x14ac:dyDescent="0.25">
      <c r="A26" s="9"/>
      <c r="B26" s="67" t="s">
        <v>35</v>
      </c>
      <c r="C26" s="233">
        <v>9675</v>
      </c>
      <c r="D26" s="234">
        <v>33915</v>
      </c>
      <c r="E26" s="235">
        <v>42072</v>
      </c>
      <c r="F26" s="237">
        <v>10337</v>
      </c>
      <c r="G26" s="234">
        <v>33325</v>
      </c>
      <c r="H26" s="234">
        <v>41462</v>
      </c>
    </row>
    <row r="27" spans="1:8" x14ac:dyDescent="0.25">
      <c r="A27" s="240"/>
      <c r="B27" s="69" t="s">
        <v>36</v>
      </c>
      <c r="C27" s="70">
        <v>6428</v>
      </c>
      <c r="D27" s="100">
        <v>28002</v>
      </c>
      <c r="E27" s="236">
        <v>33253</v>
      </c>
      <c r="F27" s="238">
        <v>7108</v>
      </c>
      <c r="G27" s="100">
        <v>28301</v>
      </c>
      <c r="H27" s="100">
        <v>33127</v>
      </c>
    </row>
    <row r="28" spans="1:8" x14ac:dyDescent="0.25">
      <c r="A28" s="65" t="s">
        <v>384</v>
      </c>
      <c r="B28" s="67" t="s">
        <v>4</v>
      </c>
      <c r="C28" s="233">
        <v>2113</v>
      </c>
      <c r="D28" s="234">
        <v>31860</v>
      </c>
      <c r="E28" s="235">
        <v>36964</v>
      </c>
      <c r="F28" s="237">
        <v>2135</v>
      </c>
      <c r="G28" s="234">
        <v>31451</v>
      </c>
      <c r="H28" s="234">
        <v>36699</v>
      </c>
    </row>
    <row r="29" spans="1:8" x14ac:dyDescent="0.25">
      <c r="A29" s="9"/>
      <c r="B29" s="67" t="s">
        <v>35</v>
      </c>
      <c r="C29" s="233">
        <v>1693</v>
      </c>
      <c r="D29" s="234">
        <v>33189</v>
      </c>
      <c r="E29" s="235">
        <v>38130</v>
      </c>
      <c r="F29" s="237">
        <v>1687</v>
      </c>
      <c r="G29" s="234">
        <v>32680</v>
      </c>
      <c r="H29" s="234">
        <v>37810</v>
      </c>
    </row>
    <row r="30" spans="1:8" x14ac:dyDescent="0.25">
      <c r="A30" s="240"/>
      <c r="B30" s="69" t="s">
        <v>36</v>
      </c>
      <c r="C30" s="71">
        <v>420</v>
      </c>
      <c r="D30" s="100">
        <v>26319</v>
      </c>
      <c r="E30" s="236">
        <v>32264</v>
      </c>
      <c r="F30" s="239">
        <v>448</v>
      </c>
      <c r="G30" s="100">
        <v>26991</v>
      </c>
      <c r="H30" s="100">
        <v>32523</v>
      </c>
    </row>
    <row r="31" spans="1:8" x14ac:dyDescent="0.25">
      <c r="A31" s="273" t="s">
        <v>78</v>
      </c>
      <c r="B31" s="67" t="s">
        <v>4</v>
      </c>
      <c r="C31" s="63">
        <v>12</v>
      </c>
      <c r="D31" s="234">
        <v>34482</v>
      </c>
      <c r="E31" s="235">
        <v>37638</v>
      </c>
      <c r="F31" s="66">
        <v>18</v>
      </c>
      <c r="G31" s="234">
        <v>39352</v>
      </c>
      <c r="H31" s="234">
        <v>41535</v>
      </c>
    </row>
    <row r="32" spans="1:8" x14ac:dyDescent="0.25">
      <c r="A32" s="274"/>
      <c r="B32" s="67" t="s">
        <v>35</v>
      </c>
      <c r="C32" s="63">
        <v>10</v>
      </c>
      <c r="D32" s="234">
        <v>36726</v>
      </c>
      <c r="E32" s="235">
        <v>39024</v>
      </c>
      <c r="F32" s="66">
        <v>14</v>
      </c>
      <c r="G32" s="234">
        <v>40876</v>
      </c>
      <c r="H32" s="234">
        <v>43903</v>
      </c>
    </row>
    <row r="33" spans="1:8" x14ac:dyDescent="0.25">
      <c r="A33" s="275"/>
      <c r="B33" s="69" t="s">
        <v>36</v>
      </c>
      <c r="C33" s="69" t="s">
        <v>79</v>
      </c>
      <c r="D33" s="100">
        <v>26909</v>
      </c>
      <c r="E33" s="236">
        <v>31693</v>
      </c>
      <c r="F33" s="226" t="s">
        <v>79</v>
      </c>
      <c r="G33" s="100">
        <v>34507</v>
      </c>
      <c r="H33" s="100">
        <v>33573</v>
      </c>
    </row>
    <row r="34" spans="1:8" x14ac:dyDescent="0.25">
      <c r="A34" s="273" t="s">
        <v>80</v>
      </c>
      <c r="B34" s="67" t="s">
        <v>4</v>
      </c>
      <c r="C34" s="63">
        <v>188</v>
      </c>
      <c r="D34" s="234">
        <v>41986</v>
      </c>
      <c r="E34" s="235">
        <v>45102</v>
      </c>
      <c r="F34" s="66">
        <v>154</v>
      </c>
      <c r="G34" s="234">
        <v>40665</v>
      </c>
      <c r="H34" s="234">
        <v>43477</v>
      </c>
    </row>
    <row r="35" spans="1:8" x14ac:dyDescent="0.25">
      <c r="A35" s="274"/>
      <c r="B35" s="67" t="s">
        <v>35</v>
      </c>
      <c r="C35" s="63">
        <v>160</v>
      </c>
      <c r="D35" s="234">
        <v>42733</v>
      </c>
      <c r="E35" s="235">
        <v>45861</v>
      </c>
      <c r="F35" s="66">
        <v>129</v>
      </c>
      <c r="G35" s="234">
        <v>41735</v>
      </c>
      <c r="H35" s="234">
        <v>44360</v>
      </c>
    </row>
    <row r="36" spans="1:8" x14ac:dyDescent="0.25">
      <c r="A36" s="275"/>
      <c r="B36" s="69" t="s">
        <v>36</v>
      </c>
      <c r="C36" s="71">
        <v>28</v>
      </c>
      <c r="D36" s="100">
        <v>39192</v>
      </c>
      <c r="E36" s="236">
        <v>40685</v>
      </c>
      <c r="F36" s="239">
        <v>25</v>
      </c>
      <c r="G36" s="100">
        <v>36878</v>
      </c>
      <c r="H36" s="100">
        <v>38955</v>
      </c>
    </row>
    <row r="37" spans="1:8" x14ac:dyDescent="0.25">
      <c r="A37" s="273" t="s">
        <v>81</v>
      </c>
      <c r="B37" s="67" t="s">
        <v>4</v>
      </c>
      <c r="C37" s="63">
        <v>46</v>
      </c>
      <c r="D37" s="234">
        <v>40025</v>
      </c>
      <c r="E37" s="235">
        <v>41613</v>
      </c>
      <c r="F37" s="66">
        <v>34</v>
      </c>
      <c r="G37" s="234">
        <v>38481</v>
      </c>
      <c r="H37" s="234">
        <v>41977</v>
      </c>
    </row>
    <row r="38" spans="1:8" x14ac:dyDescent="0.25">
      <c r="A38" s="274"/>
      <c r="B38" s="67" t="s">
        <v>35</v>
      </c>
      <c r="C38" s="63">
        <v>39</v>
      </c>
      <c r="D38" s="234">
        <v>40975</v>
      </c>
      <c r="E38" s="235">
        <v>42544</v>
      </c>
      <c r="F38" s="66">
        <v>28</v>
      </c>
      <c r="G38" s="234">
        <v>40609</v>
      </c>
      <c r="H38" s="234">
        <v>43098</v>
      </c>
    </row>
    <row r="39" spans="1:8" x14ac:dyDescent="0.25">
      <c r="A39" s="240"/>
      <c r="B39" s="69" t="s">
        <v>36</v>
      </c>
      <c r="C39" s="69" t="s">
        <v>79</v>
      </c>
      <c r="D39" s="100">
        <v>35185</v>
      </c>
      <c r="E39" s="236">
        <v>36637</v>
      </c>
      <c r="F39" s="226" t="s">
        <v>79</v>
      </c>
      <c r="G39" s="100">
        <v>36737</v>
      </c>
      <c r="H39" s="100">
        <v>36434</v>
      </c>
    </row>
    <row r="40" spans="1:8" x14ac:dyDescent="0.25">
      <c r="A40" s="273" t="s">
        <v>82</v>
      </c>
      <c r="B40" s="67" t="s">
        <v>4</v>
      </c>
      <c r="C40" s="63">
        <v>124</v>
      </c>
      <c r="D40" s="234">
        <v>43057</v>
      </c>
      <c r="E40" s="235">
        <v>46778</v>
      </c>
      <c r="F40" s="66">
        <v>108</v>
      </c>
      <c r="G40" s="234">
        <v>41254</v>
      </c>
      <c r="H40" s="234">
        <v>43873</v>
      </c>
    </row>
    <row r="41" spans="1:8" x14ac:dyDescent="0.25">
      <c r="A41" s="274"/>
      <c r="B41" s="67" t="s">
        <v>35</v>
      </c>
      <c r="C41" s="63">
        <v>105</v>
      </c>
      <c r="D41" s="234">
        <v>44287</v>
      </c>
      <c r="E41" s="235">
        <v>47836</v>
      </c>
      <c r="F41" s="66">
        <v>90</v>
      </c>
      <c r="G41" s="234">
        <v>42304</v>
      </c>
      <c r="H41" s="234">
        <v>45071</v>
      </c>
    </row>
    <row r="42" spans="1:8" x14ac:dyDescent="0.25">
      <c r="A42" s="274"/>
      <c r="B42" s="67" t="s">
        <v>36</v>
      </c>
      <c r="C42" s="63">
        <v>19</v>
      </c>
      <c r="D42" s="234">
        <v>39785</v>
      </c>
      <c r="E42" s="235">
        <v>40872</v>
      </c>
      <c r="F42" s="66">
        <v>18</v>
      </c>
      <c r="G42" s="234">
        <v>36226</v>
      </c>
      <c r="H42" s="234">
        <v>37858</v>
      </c>
    </row>
    <row r="43" spans="1:8" x14ac:dyDescent="0.25">
      <c r="A43" s="63"/>
      <c r="B43" s="63"/>
      <c r="C43" s="63"/>
      <c r="D43" s="63"/>
      <c r="E43" s="63"/>
      <c r="F43" s="63"/>
      <c r="G43" s="63"/>
      <c r="H43" s="63"/>
    </row>
    <row r="44" spans="1:8" x14ac:dyDescent="0.25">
      <c r="A44" s="287" t="s">
        <v>372</v>
      </c>
      <c r="B44" s="130"/>
    </row>
    <row r="45" spans="1:8" x14ac:dyDescent="0.25">
      <c r="A45" t="s">
        <v>353</v>
      </c>
    </row>
    <row r="46" spans="1:8" x14ac:dyDescent="0.25">
      <c r="A46" s="53" t="s">
        <v>385</v>
      </c>
      <c r="B46" s="53"/>
    </row>
    <row r="47" spans="1:8" x14ac:dyDescent="0.25">
      <c r="A47" t="s">
        <v>386</v>
      </c>
    </row>
  </sheetData>
  <mergeCells count="8">
    <mergeCell ref="F23:H23"/>
    <mergeCell ref="B13:D13"/>
    <mergeCell ref="E13:G13"/>
    <mergeCell ref="A40:A42"/>
    <mergeCell ref="A37:A38"/>
    <mergeCell ref="A34:A36"/>
    <mergeCell ref="A31:A33"/>
    <mergeCell ref="C23:E23"/>
  </mergeCells>
  <hyperlinks>
    <hyperlink ref="A46" r:id="rId1" display="https://www.ons.gov.uk/employmentandlabourmarket/peopleinwork/earningsandworkinghours/datasets/industry4digitsic2007ashetable16" xr:uid="{5FFB2520-A8E7-47D9-A0CA-60D38F38805D}"/>
    <hyperlink ref="A2" location="Contents!A1" display="Return to Contents" xr:uid="{C0E1C97A-47D0-4630-BC94-7283208E30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8520-E175-4960-9233-CA9A551F9876}">
  <sheetPr>
    <tabColor rgb="FF976D82"/>
  </sheetPr>
  <dimension ref="A1:F42"/>
  <sheetViews>
    <sheetView showGridLines="0" workbookViewId="0"/>
  </sheetViews>
  <sheetFormatPr defaultRowHeight="15" x14ac:dyDescent="0.25"/>
  <cols>
    <col min="1" max="1" width="35.7109375" customWidth="1"/>
    <col min="2" max="3" width="10.5703125" bestFit="1" customWidth="1"/>
    <col min="6" max="6" width="20.42578125" bestFit="1" customWidth="1"/>
  </cols>
  <sheetData>
    <row r="1" spans="1:3" ht="23.25" x14ac:dyDescent="0.35">
      <c r="A1" s="115" t="s">
        <v>331</v>
      </c>
    </row>
    <row r="2" spans="1:3" x14ac:dyDescent="0.25">
      <c r="A2" s="53" t="s">
        <v>326</v>
      </c>
    </row>
    <row r="4" spans="1:3" x14ac:dyDescent="0.25">
      <c r="A4" s="1" t="s">
        <v>83</v>
      </c>
    </row>
    <row r="6" spans="1:3" ht="15.75" thickBot="1" x14ac:dyDescent="0.3">
      <c r="A6" s="87" t="s">
        <v>84</v>
      </c>
      <c r="B6" s="86">
        <v>2020</v>
      </c>
      <c r="C6" s="86">
        <v>2021</v>
      </c>
    </row>
    <row r="7" spans="1:3" x14ac:dyDescent="0.25">
      <c r="A7" s="19" t="s">
        <v>50</v>
      </c>
      <c r="B7" s="101">
        <v>33600</v>
      </c>
      <c r="C7" s="101">
        <v>32500</v>
      </c>
    </row>
    <row r="8" spans="1:3" x14ac:dyDescent="0.25">
      <c r="A8" s="9" t="s">
        <v>85</v>
      </c>
      <c r="B8" s="44">
        <v>13900</v>
      </c>
      <c r="C8" s="44">
        <v>14700</v>
      </c>
    </row>
    <row r="9" spans="1:3" ht="15.75" thickBot="1" x14ac:dyDescent="0.3">
      <c r="A9" s="11" t="s">
        <v>86</v>
      </c>
      <c r="B9" s="46">
        <v>36400</v>
      </c>
      <c r="C9" s="46">
        <v>38800</v>
      </c>
    </row>
    <row r="10" spans="1:3" ht="15.75" thickTop="1" x14ac:dyDescent="0.25">
      <c r="A10" s="13" t="s">
        <v>52</v>
      </c>
      <c r="B10" s="59">
        <v>83900</v>
      </c>
      <c r="C10" s="59">
        <v>87000</v>
      </c>
    </row>
    <row r="11" spans="1:3" x14ac:dyDescent="0.25">
      <c r="A11" s="13" t="s">
        <v>5</v>
      </c>
      <c r="B11" s="1">
        <v>20</v>
      </c>
      <c r="C11" s="1">
        <v>20</v>
      </c>
    </row>
    <row r="13" spans="1:3" x14ac:dyDescent="0.25">
      <c r="A13" s="13" t="s">
        <v>87</v>
      </c>
    </row>
    <row r="15" spans="1:3" ht="15.75" thickBot="1" x14ac:dyDescent="0.3">
      <c r="A15" s="2" t="s">
        <v>88</v>
      </c>
      <c r="B15" s="86" t="s">
        <v>36</v>
      </c>
      <c r="C15" s="86" t="s">
        <v>35</v>
      </c>
    </row>
    <row r="16" spans="1:3" x14ac:dyDescent="0.25">
      <c r="A16" s="19" t="s">
        <v>50</v>
      </c>
      <c r="B16" s="20">
        <v>0.61599999999999999</v>
      </c>
      <c r="C16" s="20">
        <v>0.30599999999999999</v>
      </c>
    </row>
    <row r="17" spans="1:4" x14ac:dyDescent="0.25">
      <c r="A17" s="9" t="s">
        <v>85</v>
      </c>
      <c r="B17" s="21">
        <v>0.107</v>
      </c>
      <c r="C17" s="21">
        <v>0.20100000000000001</v>
      </c>
    </row>
    <row r="18" spans="1:4" ht="15.75" thickBot="1" x14ac:dyDescent="0.3">
      <c r="A18" s="11" t="s">
        <v>86</v>
      </c>
      <c r="B18" s="22">
        <v>0.27800000000000002</v>
      </c>
      <c r="C18" s="22">
        <v>0.49399999999999999</v>
      </c>
    </row>
    <row r="19" spans="1:4" ht="15.75" thickTop="1" x14ac:dyDescent="0.25">
      <c r="A19" s="13" t="s">
        <v>52</v>
      </c>
      <c r="B19" s="23">
        <v>1</v>
      </c>
      <c r="C19" s="23">
        <v>1</v>
      </c>
    </row>
    <row r="20" spans="1:4" x14ac:dyDescent="0.25">
      <c r="A20" s="13" t="s">
        <v>5</v>
      </c>
      <c r="B20" s="1">
        <v>20</v>
      </c>
      <c r="C20" s="1">
        <v>20</v>
      </c>
      <c r="D20" s="1"/>
    </row>
    <row r="22" spans="1:4" x14ac:dyDescent="0.25">
      <c r="A22" s="13" t="s">
        <v>89</v>
      </c>
    </row>
    <row r="24" spans="1:4" ht="15.75" thickBot="1" x14ac:dyDescent="0.3">
      <c r="A24" s="2" t="s">
        <v>84</v>
      </c>
      <c r="B24" s="2">
        <v>2020</v>
      </c>
      <c r="C24" s="2">
        <v>2021</v>
      </c>
      <c r="D24" s="2" t="s">
        <v>1</v>
      </c>
    </row>
    <row r="25" spans="1:4" x14ac:dyDescent="0.25">
      <c r="A25" s="19" t="s">
        <v>50</v>
      </c>
      <c r="B25" s="60">
        <v>1700</v>
      </c>
      <c r="C25" s="60">
        <v>1300</v>
      </c>
      <c r="D25" s="20">
        <f>(C25-B25)/B25</f>
        <v>-0.23529411764705882</v>
      </c>
    </row>
    <row r="26" spans="1:4" x14ac:dyDescent="0.25">
      <c r="A26" s="9" t="s">
        <v>85</v>
      </c>
      <c r="B26" s="77">
        <v>300</v>
      </c>
      <c r="C26" s="77">
        <v>300</v>
      </c>
      <c r="D26" s="21">
        <f t="shared" ref="D26:D28" si="0">(C26-B26)/B26</f>
        <v>0</v>
      </c>
    </row>
    <row r="27" spans="1:4" ht="15.75" thickBot="1" x14ac:dyDescent="0.3">
      <c r="A27" s="11" t="s">
        <v>86</v>
      </c>
      <c r="B27" s="62">
        <v>1400</v>
      </c>
      <c r="C27" s="62">
        <v>1800</v>
      </c>
      <c r="D27" s="22">
        <f t="shared" si="0"/>
        <v>0.2857142857142857</v>
      </c>
    </row>
    <row r="28" spans="1:4" ht="15.75" thickTop="1" x14ac:dyDescent="0.25">
      <c r="A28" s="13" t="s">
        <v>52</v>
      </c>
      <c r="B28" s="1">
        <v>3300</v>
      </c>
      <c r="C28" s="1">
        <v>4400</v>
      </c>
      <c r="D28" s="23">
        <f t="shared" si="0"/>
        <v>0.33333333333333331</v>
      </c>
    </row>
    <row r="29" spans="1:4" x14ac:dyDescent="0.25">
      <c r="A29" s="13" t="s">
        <v>5</v>
      </c>
      <c r="B29" s="1">
        <v>14</v>
      </c>
      <c r="C29" s="1">
        <v>15</v>
      </c>
      <c r="D29" s="21"/>
    </row>
    <row r="31" spans="1:4" x14ac:dyDescent="0.25">
      <c r="A31" s="1" t="s">
        <v>335</v>
      </c>
    </row>
    <row r="33" spans="1:6" ht="15.75" thickBot="1" x14ac:dyDescent="0.3">
      <c r="A33" s="2" t="s">
        <v>90</v>
      </c>
      <c r="B33" s="2">
        <v>2020</v>
      </c>
      <c r="C33" s="2">
        <v>2021</v>
      </c>
      <c r="D33" s="86" t="s">
        <v>1</v>
      </c>
    </row>
    <row r="34" spans="1:6" x14ac:dyDescent="0.25">
      <c r="A34" s="9" t="s">
        <v>91</v>
      </c>
      <c r="B34" s="10">
        <v>0.22500000000000001</v>
      </c>
      <c r="C34" s="10">
        <v>0.24</v>
      </c>
      <c r="D34" s="10">
        <v>0.107</v>
      </c>
      <c r="F34" s="102"/>
    </row>
    <row r="35" spans="1:6" x14ac:dyDescent="0.25">
      <c r="A35" s="9" t="s">
        <v>92</v>
      </c>
      <c r="B35" s="10">
        <v>0.32400000000000001</v>
      </c>
      <c r="C35" s="10">
        <v>0.32100000000000001</v>
      </c>
      <c r="D35" s="10">
        <v>2.9000000000000001E-2</v>
      </c>
      <c r="F35" s="102"/>
    </row>
    <row r="36" spans="1:6" x14ac:dyDescent="0.25">
      <c r="A36" s="9" t="s">
        <v>93</v>
      </c>
      <c r="B36" s="10">
        <v>0.39</v>
      </c>
      <c r="C36" s="10">
        <v>0.38300000000000001</v>
      </c>
      <c r="D36" s="10">
        <v>1.7999999999999999E-2</v>
      </c>
      <c r="F36" s="102"/>
    </row>
    <row r="37" spans="1:6" ht="15.75" thickBot="1" x14ac:dyDescent="0.3">
      <c r="A37" s="11" t="s">
        <v>50</v>
      </c>
      <c r="B37" s="12">
        <v>0.06</v>
      </c>
      <c r="C37" s="12">
        <v>5.6000000000000001E-2</v>
      </c>
      <c r="D37" s="12">
        <v>-4.1000000000000002E-2</v>
      </c>
    </row>
    <row r="38" spans="1:6" ht="15.75" thickTop="1" x14ac:dyDescent="0.25">
      <c r="A38" s="13" t="s">
        <v>52</v>
      </c>
      <c r="B38" s="14">
        <v>1</v>
      </c>
      <c r="C38" s="14">
        <v>1</v>
      </c>
    </row>
    <row r="39" spans="1:6" x14ac:dyDescent="0.25">
      <c r="A39" s="13" t="s">
        <v>5</v>
      </c>
      <c r="B39" s="1">
        <v>18</v>
      </c>
      <c r="C39" s="1">
        <v>18</v>
      </c>
    </row>
    <row r="41" spans="1:6" x14ac:dyDescent="0.25">
      <c r="A41" s="286" t="s">
        <v>28</v>
      </c>
    </row>
    <row r="42" spans="1:6" x14ac:dyDescent="0.25">
      <c r="A42" t="s">
        <v>120</v>
      </c>
    </row>
  </sheetData>
  <hyperlinks>
    <hyperlink ref="A2" location="Contents!A1" display="Return to Contents" xr:uid="{0EF85246-B334-42C8-86DC-79527C61E368}"/>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B7BF9-4414-4F6B-9773-DD6ABF350DA7}">
  <sheetPr>
    <tabColor rgb="FF976D82"/>
  </sheetPr>
  <dimension ref="A1:K27"/>
  <sheetViews>
    <sheetView showGridLines="0" workbookViewId="0"/>
  </sheetViews>
  <sheetFormatPr defaultRowHeight="15" x14ac:dyDescent="0.25"/>
  <cols>
    <col min="1" max="1" width="16.140625" customWidth="1"/>
    <col min="8" max="8" width="0.85546875" customWidth="1"/>
  </cols>
  <sheetData>
    <row r="1" spans="1:11" ht="23.25" x14ac:dyDescent="0.35">
      <c r="A1" s="115" t="s">
        <v>332</v>
      </c>
    </row>
    <row r="2" spans="1:11" x14ac:dyDescent="0.25">
      <c r="A2" s="53" t="s">
        <v>326</v>
      </c>
    </row>
    <row r="4" spans="1:11" x14ac:dyDescent="0.25">
      <c r="A4" s="1" t="s">
        <v>94</v>
      </c>
    </row>
    <row r="6" spans="1:11" x14ac:dyDescent="0.25">
      <c r="B6" s="277">
        <v>2020</v>
      </c>
      <c r="C6" s="277"/>
      <c r="D6" s="277"/>
      <c r="E6" s="278">
        <v>2021</v>
      </c>
      <c r="F6" s="277"/>
      <c r="G6" s="279"/>
      <c r="H6" s="152"/>
      <c r="I6" s="277" t="s">
        <v>1</v>
      </c>
      <c r="J6" s="277"/>
      <c r="K6" s="277"/>
    </row>
    <row r="7" spans="1:11" ht="15.75" thickBot="1" x14ac:dyDescent="0.3">
      <c r="A7" s="2" t="s">
        <v>365</v>
      </c>
      <c r="B7" s="86" t="s">
        <v>35</v>
      </c>
      <c r="C7" s="86" t="s">
        <v>36</v>
      </c>
      <c r="D7" s="86" t="s">
        <v>4</v>
      </c>
      <c r="E7" s="143" t="s">
        <v>35</v>
      </c>
      <c r="F7" s="86" t="s">
        <v>36</v>
      </c>
      <c r="G7" s="126" t="s">
        <v>4</v>
      </c>
      <c r="H7" s="86"/>
      <c r="I7" s="86" t="s">
        <v>35</v>
      </c>
      <c r="J7" s="86" t="s">
        <v>36</v>
      </c>
      <c r="K7" s="86" t="s">
        <v>4</v>
      </c>
    </row>
    <row r="8" spans="1:11" x14ac:dyDescent="0.25">
      <c r="A8" s="6" t="s">
        <v>95</v>
      </c>
      <c r="B8" s="36">
        <v>1000</v>
      </c>
      <c r="C8" s="36">
        <v>300</v>
      </c>
      <c r="D8" s="36">
        <v>1300</v>
      </c>
      <c r="E8" s="144">
        <v>1500</v>
      </c>
      <c r="F8" s="36">
        <v>600</v>
      </c>
      <c r="G8" s="145">
        <v>2100</v>
      </c>
      <c r="I8" s="34">
        <v>0.49</v>
      </c>
      <c r="J8" s="34">
        <v>0.94799999999999995</v>
      </c>
      <c r="K8" s="34">
        <v>0.59599999999999997</v>
      </c>
    </row>
    <row r="9" spans="1:11" x14ac:dyDescent="0.25">
      <c r="A9" t="s">
        <v>96</v>
      </c>
      <c r="B9" s="36">
        <v>500</v>
      </c>
      <c r="C9" s="36">
        <v>200</v>
      </c>
      <c r="D9" s="36">
        <v>700</v>
      </c>
      <c r="E9" s="144">
        <v>600</v>
      </c>
      <c r="F9" s="36">
        <v>300</v>
      </c>
      <c r="G9" s="145">
        <v>1000</v>
      </c>
      <c r="I9" s="34">
        <v>0.32600000000000001</v>
      </c>
      <c r="J9" s="34">
        <v>0.72699999999999998</v>
      </c>
      <c r="K9" s="34">
        <v>0.44500000000000001</v>
      </c>
    </row>
    <row r="10" spans="1:11" ht="15.75" thickBot="1" x14ac:dyDescent="0.3">
      <c r="A10" s="7" t="s">
        <v>50</v>
      </c>
      <c r="B10" s="37">
        <v>5600</v>
      </c>
      <c r="C10" s="37">
        <v>1600</v>
      </c>
      <c r="D10" s="37">
        <v>7300</v>
      </c>
      <c r="E10" s="146">
        <v>6700</v>
      </c>
      <c r="F10" s="37">
        <v>2200</v>
      </c>
      <c r="G10" s="147">
        <v>9100</v>
      </c>
      <c r="H10" s="7"/>
      <c r="I10" s="4">
        <v>0.193</v>
      </c>
      <c r="J10" s="4">
        <v>0.38300000000000001</v>
      </c>
      <c r="K10" s="4">
        <v>0.24299999999999999</v>
      </c>
    </row>
    <row r="11" spans="1:11" ht="15.75" thickTop="1" x14ac:dyDescent="0.25">
      <c r="A11" s="1" t="s">
        <v>4</v>
      </c>
      <c r="B11" s="38">
        <f>SUM(B8:B10)</f>
        <v>7100</v>
      </c>
      <c r="C11" s="38">
        <f t="shared" ref="C11:D11" si="0">SUM(C8:C10)</f>
        <v>2100</v>
      </c>
      <c r="D11" s="38">
        <f t="shared" si="0"/>
        <v>9300</v>
      </c>
      <c r="E11" s="148">
        <v>8800</v>
      </c>
      <c r="F11" s="38">
        <v>3100</v>
      </c>
      <c r="G11" s="149">
        <v>12100</v>
      </c>
      <c r="I11" s="23">
        <v>0.24399999999999999</v>
      </c>
      <c r="J11" s="23">
        <v>0.49099999999999999</v>
      </c>
      <c r="K11" s="23">
        <v>0.307</v>
      </c>
    </row>
    <row r="12" spans="1:11" x14ac:dyDescent="0.25">
      <c r="A12" s="1" t="s">
        <v>5</v>
      </c>
      <c r="B12" s="38">
        <v>18</v>
      </c>
      <c r="C12" s="38">
        <v>18</v>
      </c>
      <c r="D12" s="38">
        <v>18</v>
      </c>
      <c r="E12" s="148">
        <v>18</v>
      </c>
      <c r="F12" s="38">
        <v>18</v>
      </c>
      <c r="G12" s="149">
        <v>18</v>
      </c>
    </row>
    <row r="14" spans="1:11" x14ac:dyDescent="0.25">
      <c r="A14" s="1" t="s">
        <v>97</v>
      </c>
    </row>
    <row r="16" spans="1:11" x14ac:dyDescent="0.25">
      <c r="B16" s="277">
        <v>2020</v>
      </c>
      <c r="C16" s="277"/>
      <c r="D16" s="277"/>
      <c r="E16" s="280">
        <v>2021</v>
      </c>
      <c r="F16" s="281"/>
      <c r="G16" s="282"/>
      <c r="H16" s="40"/>
      <c r="I16" s="281" t="s">
        <v>1</v>
      </c>
      <c r="J16" s="281"/>
      <c r="K16" s="281"/>
    </row>
    <row r="17" spans="1:11" ht="15.75" thickBot="1" x14ac:dyDescent="0.3">
      <c r="A17" s="2" t="s">
        <v>365</v>
      </c>
      <c r="B17" s="86" t="s">
        <v>35</v>
      </c>
      <c r="C17" s="86" t="s">
        <v>36</v>
      </c>
      <c r="D17" s="86" t="s">
        <v>4</v>
      </c>
      <c r="E17" s="150" t="s">
        <v>35</v>
      </c>
      <c r="F17" s="57" t="s">
        <v>36</v>
      </c>
      <c r="G17" s="151" t="s">
        <v>4</v>
      </c>
      <c r="H17" s="57"/>
      <c r="I17" s="57" t="s">
        <v>35</v>
      </c>
      <c r="J17" s="57" t="s">
        <v>36</v>
      </c>
      <c r="K17" s="57" t="s">
        <v>4</v>
      </c>
    </row>
    <row r="18" spans="1:11" x14ac:dyDescent="0.25">
      <c r="A18" s="6" t="s">
        <v>95</v>
      </c>
      <c r="B18" s="36">
        <v>2500</v>
      </c>
      <c r="C18" s="36">
        <v>800</v>
      </c>
      <c r="D18" s="36">
        <v>3800</v>
      </c>
      <c r="E18" s="144">
        <v>2600</v>
      </c>
      <c r="F18" s="36">
        <v>900</v>
      </c>
      <c r="G18" s="145">
        <v>3800</v>
      </c>
      <c r="I18" s="34">
        <v>0</v>
      </c>
      <c r="J18" s="34">
        <v>3.3000000000000002E-2</v>
      </c>
      <c r="K18" s="34">
        <v>-5.0000000000000001E-3</v>
      </c>
    </row>
    <row r="19" spans="1:11" x14ac:dyDescent="0.25">
      <c r="A19" t="s">
        <v>96</v>
      </c>
      <c r="B19" s="36">
        <v>700</v>
      </c>
      <c r="C19" s="36">
        <v>300</v>
      </c>
      <c r="D19" s="36">
        <v>2200</v>
      </c>
      <c r="E19" s="144">
        <v>700</v>
      </c>
      <c r="F19" s="36">
        <v>300</v>
      </c>
      <c r="G19" s="145">
        <v>2300</v>
      </c>
      <c r="I19" s="34">
        <v>-3.0000000000000001E-3</v>
      </c>
      <c r="J19" s="34">
        <v>6.6000000000000003E-2</v>
      </c>
      <c r="K19" s="34">
        <v>2.5000000000000001E-2</v>
      </c>
    </row>
    <row r="20" spans="1:11" ht="15.75" thickBot="1" x14ac:dyDescent="0.3">
      <c r="A20" s="7" t="s">
        <v>50</v>
      </c>
      <c r="B20" s="37">
        <v>35100</v>
      </c>
      <c r="C20" s="37">
        <v>11300</v>
      </c>
      <c r="D20" s="37">
        <v>68800</v>
      </c>
      <c r="E20" s="146">
        <v>37000</v>
      </c>
      <c r="F20" s="37">
        <v>11800</v>
      </c>
      <c r="G20" s="147">
        <v>71100</v>
      </c>
      <c r="H20" s="7"/>
      <c r="I20" s="4">
        <v>5.5E-2</v>
      </c>
      <c r="J20" s="4">
        <v>5.0999999999999997E-2</v>
      </c>
      <c r="K20" s="4">
        <v>3.3000000000000002E-2</v>
      </c>
    </row>
    <row r="21" spans="1:11" ht="15.75" thickTop="1" x14ac:dyDescent="0.25">
      <c r="A21" s="1" t="s">
        <v>4</v>
      </c>
      <c r="B21" s="38">
        <v>38300</v>
      </c>
      <c r="C21" s="38">
        <v>12400</v>
      </c>
      <c r="D21" s="38">
        <v>74800</v>
      </c>
      <c r="E21" s="148">
        <v>40200</v>
      </c>
      <c r="F21" s="38">
        <v>13000</v>
      </c>
      <c r="G21" s="149">
        <v>77200</v>
      </c>
    </row>
    <row r="22" spans="1:11" x14ac:dyDescent="0.25">
      <c r="A22" s="1" t="s">
        <v>5</v>
      </c>
      <c r="B22" s="38">
        <v>18</v>
      </c>
      <c r="C22" s="38">
        <v>18</v>
      </c>
      <c r="D22" s="38">
        <v>18</v>
      </c>
      <c r="E22" s="148">
        <v>18</v>
      </c>
      <c r="F22" s="38">
        <v>18</v>
      </c>
      <c r="G22" s="149">
        <v>18</v>
      </c>
    </row>
    <row r="24" spans="1:11" x14ac:dyDescent="0.25">
      <c r="A24" s="286" t="s">
        <v>28</v>
      </c>
    </row>
    <row r="25" spans="1:11" x14ac:dyDescent="0.25">
      <c r="A25" t="s">
        <v>276</v>
      </c>
    </row>
    <row r="26" spans="1:11" x14ac:dyDescent="0.25">
      <c r="A26" t="s">
        <v>333</v>
      </c>
    </row>
    <row r="27" spans="1:11" x14ac:dyDescent="0.25">
      <c r="A27" t="s">
        <v>277</v>
      </c>
    </row>
  </sheetData>
  <mergeCells count="6">
    <mergeCell ref="B6:D6"/>
    <mergeCell ref="E6:G6"/>
    <mergeCell ref="B16:D16"/>
    <mergeCell ref="E16:G16"/>
    <mergeCell ref="I16:K16"/>
    <mergeCell ref="I6:K6"/>
  </mergeCells>
  <hyperlinks>
    <hyperlink ref="A2" location="Contents!A1" display="Return to Contents" xr:uid="{F3E1AE5E-EEDA-457C-8C87-A3A145368B4B}"/>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3BD1-C6F0-45BF-93C7-D77D27642F99}">
  <sheetPr>
    <tabColor rgb="FF505E6C"/>
  </sheetPr>
  <dimension ref="A1:G52"/>
  <sheetViews>
    <sheetView showGridLines="0" workbookViewId="0"/>
  </sheetViews>
  <sheetFormatPr defaultRowHeight="15" x14ac:dyDescent="0.25"/>
  <cols>
    <col min="1" max="1" width="32.5703125" customWidth="1"/>
    <col min="2" max="3" width="19" bestFit="1" customWidth="1"/>
    <col min="4" max="7" width="18" bestFit="1" customWidth="1"/>
  </cols>
  <sheetData>
    <row r="1" spans="1:4" ht="23.25" x14ac:dyDescent="0.35">
      <c r="A1" s="115" t="s">
        <v>338</v>
      </c>
    </row>
    <row r="2" spans="1:4" x14ac:dyDescent="0.25">
      <c r="A2" s="53" t="s">
        <v>326</v>
      </c>
    </row>
    <row r="4" spans="1:4" x14ac:dyDescent="0.25">
      <c r="A4" s="1" t="s">
        <v>98</v>
      </c>
    </row>
    <row r="6" spans="1:4" ht="15.75" thickBot="1" x14ac:dyDescent="0.3">
      <c r="A6" s="2" t="s">
        <v>99</v>
      </c>
      <c r="B6" s="2">
        <v>2020</v>
      </c>
      <c r="C6" s="2">
        <v>2021</v>
      </c>
      <c r="D6" s="86" t="s">
        <v>1</v>
      </c>
    </row>
    <row r="7" spans="1:4" x14ac:dyDescent="0.25">
      <c r="A7" s="6" t="s">
        <v>100</v>
      </c>
      <c r="B7" s="98">
        <v>9954000000</v>
      </c>
      <c r="C7" s="98">
        <v>9475000000</v>
      </c>
      <c r="D7" s="15">
        <v>-4.8000000000000001E-2</v>
      </c>
    </row>
    <row r="8" spans="1:4" ht="15.75" thickBot="1" x14ac:dyDescent="0.3">
      <c r="A8" s="7" t="s">
        <v>2</v>
      </c>
      <c r="B8" s="99">
        <v>20452000000</v>
      </c>
      <c r="C8" s="99">
        <v>21427000000</v>
      </c>
      <c r="D8" s="4">
        <v>4.8000000000000001E-2</v>
      </c>
    </row>
    <row r="9" spans="1:4" ht="15.75" thickTop="1" x14ac:dyDescent="0.25">
      <c r="A9" s="1" t="s">
        <v>4</v>
      </c>
      <c r="B9" s="103">
        <v>30407000000</v>
      </c>
      <c r="C9" s="103">
        <v>30903000000</v>
      </c>
      <c r="D9" s="5">
        <v>1.6E-2</v>
      </c>
    </row>
    <row r="10" spans="1:4" x14ac:dyDescent="0.25">
      <c r="A10" s="1" t="s">
        <v>5</v>
      </c>
      <c r="B10" s="32">
        <v>26</v>
      </c>
      <c r="C10" s="32">
        <v>26</v>
      </c>
      <c r="D10" s="1"/>
    </row>
    <row r="12" spans="1:4" x14ac:dyDescent="0.25">
      <c r="A12" s="1" t="s">
        <v>101</v>
      </c>
    </row>
    <row r="14" spans="1:4" ht="15.75" thickBot="1" x14ac:dyDescent="0.3">
      <c r="A14" s="2" t="s">
        <v>99</v>
      </c>
      <c r="B14" s="2">
        <v>2020</v>
      </c>
      <c r="C14" s="2">
        <v>2021</v>
      </c>
      <c r="D14" s="86" t="s">
        <v>1</v>
      </c>
    </row>
    <row r="15" spans="1:4" x14ac:dyDescent="0.25">
      <c r="A15" s="6" t="s">
        <v>102</v>
      </c>
      <c r="B15" s="98">
        <v>12820000000</v>
      </c>
      <c r="C15" s="104">
        <v>13298000000</v>
      </c>
      <c r="D15" s="15">
        <v>3.6999999999999998E-2</v>
      </c>
    </row>
    <row r="16" spans="1:4" ht="15.75" thickBot="1" x14ac:dyDescent="0.3">
      <c r="A16" s="7" t="s">
        <v>103</v>
      </c>
      <c r="B16" s="99">
        <v>7633000000</v>
      </c>
      <c r="C16" s="105">
        <v>8130000000</v>
      </c>
      <c r="D16" s="4">
        <v>6.5000000000000002E-2</v>
      </c>
    </row>
    <row r="17" spans="1:7" ht="15.75" thickTop="1" x14ac:dyDescent="0.25">
      <c r="A17" s="1" t="s">
        <v>4</v>
      </c>
      <c r="B17" s="106">
        <v>20452000000</v>
      </c>
      <c r="C17" s="106">
        <v>21427000000</v>
      </c>
      <c r="D17" s="5">
        <v>4.8000000000000001E-2</v>
      </c>
    </row>
    <row r="18" spans="1:7" x14ac:dyDescent="0.25">
      <c r="A18" s="1" t="s">
        <v>5</v>
      </c>
      <c r="B18" s="1">
        <v>26</v>
      </c>
      <c r="C18" s="1">
        <v>26</v>
      </c>
      <c r="G18" s="249"/>
    </row>
    <row r="20" spans="1:7" x14ac:dyDescent="0.25">
      <c r="A20" s="1" t="s">
        <v>104</v>
      </c>
    </row>
    <row r="22" spans="1:7" ht="15.75" thickBot="1" x14ac:dyDescent="0.3">
      <c r="A22" s="2" t="s">
        <v>105</v>
      </c>
      <c r="B22" s="2">
        <v>2020</v>
      </c>
      <c r="C22" s="2">
        <v>2021</v>
      </c>
      <c r="D22" s="86" t="s">
        <v>1</v>
      </c>
    </row>
    <row r="23" spans="1:7" x14ac:dyDescent="0.25">
      <c r="A23" s="6" t="s">
        <v>106</v>
      </c>
      <c r="B23" s="98">
        <v>11439000000</v>
      </c>
      <c r="C23" s="98">
        <v>11742000000</v>
      </c>
      <c r="D23" s="15">
        <v>2.5999999999999999E-2</v>
      </c>
    </row>
    <row r="24" spans="1:7" x14ac:dyDescent="0.25">
      <c r="A24" t="s">
        <v>107</v>
      </c>
      <c r="B24" s="49">
        <v>454000000</v>
      </c>
      <c r="C24" s="49">
        <v>586000000</v>
      </c>
      <c r="D24" s="3">
        <v>0.28999999999999998</v>
      </c>
    </row>
    <row r="25" spans="1:7" ht="15.75" thickBot="1" x14ac:dyDescent="0.3">
      <c r="A25" s="7" t="s">
        <v>108</v>
      </c>
      <c r="B25" s="99">
        <v>926000000</v>
      </c>
      <c r="C25" s="99">
        <v>970000000</v>
      </c>
      <c r="D25" s="4">
        <v>4.8000000000000001E-2</v>
      </c>
    </row>
    <row r="26" spans="1:7" ht="15.75" thickTop="1" x14ac:dyDescent="0.25">
      <c r="A26" s="1" t="s">
        <v>4</v>
      </c>
      <c r="B26" s="103">
        <v>12820000000</v>
      </c>
      <c r="C26" s="103">
        <v>13298000000</v>
      </c>
      <c r="D26" s="5">
        <v>3.6999999999999998E-2</v>
      </c>
    </row>
    <row r="27" spans="1:7" x14ac:dyDescent="0.25">
      <c r="A27" s="1" t="s">
        <v>5</v>
      </c>
      <c r="B27" s="1">
        <v>26</v>
      </c>
      <c r="C27" s="1">
        <v>26</v>
      </c>
    </row>
    <row r="29" spans="1:7" x14ac:dyDescent="0.25">
      <c r="A29" s="1" t="s">
        <v>109</v>
      </c>
    </row>
    <row r="31" spans="1:7" ht="15.75" thickBot="1" x14ac:dyDescent="0.3">
      <c r="A31" s="2" t="s">
        <v>105</v>
      </c>
      <c r="B31" s="2">
        <v>2020</v>
      </c>
      <c r="C31" s="2">
        <v>2021</v>
      </c>
      <c r="D31" s="86" t="s">
        <v>1</v>
      </c>
    </row>
    <row r="32" spans="1:7" x14ac:dyDescent="0.25">
      <c r="A32" t="s">
        <v>110</v>
      </c>
      <c r="B32" s="107">
        <v>5709000000</v>
      </c>
      <c r="C32" s="107">
        <v>6075000000</v>
      </c>
      <c r="D32" s="34">
        <v>6.4000000000000001E-2</v>
      </c>
    </row>
    <row r="33" spans="1:7" ht="15.75" thickBot="1" x14ac:dyDescent="0.3">
      <c r="A33" s="7" t="s">
        <v>111</v>
      </c>
      <c r="B33" s="105">
        <v>1923000000</v>
      </c>
      <c r="C33" s="105">
        <v>2055000000</v>
      </c>
      <c r="D33" s="4">
        <v>6.9000000000000006E-2</v>
      </c>
    </row>
    <row r="34" spans="1:7" ht="15.75" thickTop="1" x14ac:dyDescent="0.25">
      <c r="A34" s="1" t="s">
        <v>4</v>
      </c>
      <c r="B34" s="103">
        <v>7633000000</v>
      </c>
      <c r="C34" s="103">
        <v>8130000000</v>
      </c>
      <c r="D34" s="5">
        <v>6.5000000000000002E-2</v>
      </c>
    </row>
    <row r="35" spans="1:7" x14ac:dyDescent="0.25">
      <c r="A35" s="1" t="s">
        <v>5</v>
      </c>
      <c r="B35" s="1">
        <v>26</v>
      </c>
      <c r="C35" s="1">
        <v>26</v>
      </c>
    </row>
    <row r="37" spans="1:7" ht="17.25" x14ac:dyDescent="0.25">
      <c r="A37" s="1" t="s">
        <v>366</v>
      </c>
    </row>
    <row r="39" spans="1:7" x14ac:dyDescent="0.25">
      <c r="A39" s="157"/>
      <c r="B39" s="281">
        <v>2020</v>
      </c>
      <c r="C39" s="281"/>
      <c r="D39" s="282"/>
      <c r="E39" s="281">
        <v>2021</v>
      </c>
      <c r="F39" s="281"/>
      <c r="G39" s="281"/>
    </row>
    <row r="40" spans="1:7" ht="15.75" thickBot="1" x14ac:dyDescent="0.3">
      <c r="A40" s="39" t="s">
        <v>23</v>
      </c>
      <c r="B40" s="57" t="s">
        <v>112</v>
      </c>
      <c r="C40" s="57" t="s">
        <v>113</v>
      </c>
      <c r="D40" s="151" t="s">
        <v>4</v>
      </c>
      <c r="E40" s="57" t="s">
        <v>112</v>
      </c>
      <c r="F40" s="57" t="s">
        <v>113</v>
      </c>
      <c r="G40" s="57" t="s">
        <v>4</v>
      </c>
    </row>
    <row r="41" spans="1:7" x14ac:dyDescent="0.25">
      <c r="A41" s="6" t="s">
        <v>114</v>
      </c>
      <c r="B41" s="98">
        <v>25000000</v>
      </c>
      <c r="C41" s="104">
        <v>3000000</v>
      </c>
      <c r="D41" s="153">
        <v>28000000</v>
      </c>
      <c r="E41" s="98">
        <v>24000000</v>
      </c>
      <c r="F41" s="104">
        <v>1000000</v>
      </c>
      <c r="G41" s="104">
        <v>25000000</v>
      </c>
    </row>
    <row r="42" spans="1:7" x14ac:dyDescent="0.25">
      <c r="A42" t="s">
        <v>115</v>
      </c>
      <c r="B42" s="108">
        <v>228000000</v>
      </c>
      <c r="C42" s="107">
        <v>171000000</v>
      </c>
      <c r="D42" s="154">
        <v>399000000</v>
      </c>
      <c r="E42" s="108">
        <v>234000000</v>
      </c>
      <c r="F42" s="107">
        <v>181000000</v>
      </c>
      <c r="G42" s="107">
        <v>415000000</v>
      </c>
    </row>
    <row r="43" spans="1:7" x14ac:dyDescent="0.25">
      <c r="A43" t="s">
        <v>116</v>
      </c>
      <c r="B43" s="108">
        <v>4194000000</v>
      </c>
      <c r="C43" s="107">
        <v>147000000</v>
      </c>
      <c r="D43" s="154">
        <v>4342000000</v>
      </c>
      <c r="E43" s="108">
        <v>4278000000</v>
      </c>
      <c r="F43" s="107">
        <v>143000000</v>
      </c>
      <c r="G43" s="107">
        <v>4420000000</v>
      </c>
    </row>
    <row r="44" spans="1:7" x14ac:dyDescent="0.25">
      <c r="A44" t="s">
        <v>117</v>
      </c>
      <c r="B44" s="108">
        <v>391000000</v>
      </c>
      <c r="C44" s="107">
        <v>1265000000</v>
      </c>
      <c r="D44" s="154">
        <v>1655000000</v>
      </c>
      <c r="E44" s="108">
        <v>364000000</v>
      </c>
      <c r="F44" s="107">
        <v>1373000000</v>
      </c>
      <c r="G44" s="107">
        <v>1738000000</v>
      </c>
    </row>
    <row r="45" spans="1:7" x14ac:dyDescent="0.25">
      <c r="A45" t="s">
        <v>118</v>
      </c>
      <c r="B45" s="108">
        <v>715000000</v>
      </c>
      <c r="C45" s="107">
        <v>334000000</v>
      </c>
      <c r="D45" s="154">
        <v>1049000000</v>
      </c>
      <c r="E45" s="108">
        <v>1024000000</v>
      </c>
      <c r="F45" s="107">
        <v>355000000</v>
      </c>
      <c r="G45" s="107">
        <v>1378000000</v>
      </c>
    </row>
    <row r="46" spans="1:7" ht="15.75" thickBot="1" x14ac:dyDescent="0.3">
      <c r="A46" s="7" t="s">
        <v>119</v>
      </c>
      <c r="B46" s="99">
        <v>40000000</v>
      </c>
      <c r="C46" s="105">
        <v>3000000</v>
      </c>
      <c r="D46" s="155">
        <v>43000000</v>
      </c>
      <c r="E46" s="99">
        <v>33000000</v>
      </c>
      <c r="F46" s="105">
        <v>3000000</v>
      </c>
      <c r="G46" s="105">
        <v>36000000</v>
      </c>
    </row>
    <row r="47" spans="1:7" ht="15.75" thickTop="1" x14ac:dyDescent="0.25">
      <c r="A47" s="1" t="s">
        <v>4</v>
      </c>
      <c r="B47" s="106">
        <v>5593000000</v>
      </c>
      <c r="C47" s="106">
        <v>1923000000</v>
      </c>
      <c r="D47" s="156">
        <v>7516000000</v>
      </c>
      <c r="E47" s="106">
        <v>5957000000</v>
      </c>
      <c r="F47" s="106">
        <v>2055000000</v>
      </c>
      <c r="G47" s="106">
        <v>8013000000</v>
      </c>
    </row>
    <row r="49" spans="1:1" x14ac:dyDescent="0.25">
      <c r="A49" s="286" t="s">
        <v>28</v>
      </c>
    </row>
    <row r="50" spans="1:1" x14ac:dyDescent="0.25">
      <c r="A50" t="s">
        <v>353</v>
      </c>
    </row>
    <row r="51" spans="1:1" x14ac:dyDescent="0.25">
      <c r="A51" t="s">
        <v>120</v>
      </c>
    </row>
    <row r="52" spans="1:1" x14ac:dyDescent="0.25">
      <c r="A52" t="s">
        <v>121</v>
      </c>
    </row>
  </sheetData>
  <mergeCells count="2">
    <mergeCell ref="B39:D39"/>
    <mergeCell ref="E39:G39"/>
  </mergeCells>
  <hyperlinks>
    <hyperlink ref="A2" location="Contents!A1" display="Return to Contents" xr:uid="{331BA827-E693-4BDD-872D-923FFD84369F}"/>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7CB1F07289F34DB0FC5B456663FFEC" ma:contentTypeVersion="14" ma:contentTypeDescription="Create a new document." ma:contentTypeScope="" ma:versionID="2fcc6c20877d63f87aca0044f40ddcbc">
  <xsd:schema xmlns:xsd="http://www.w3.org/2001/XMLSchema" xmlns:xs="http://www.w3.org/2001/XMLSchema" xmlns:p="http://schemas.microsoft.com/office/2006/metadata/properties" xmlns:ns2="ca341b55-8cfa-487a-9d72-b8e36cdf3644" xmlns:ns3="e6da85a3-1762-4890-8aba-0b90f8f710d4" targetNamespace="http://schemas.microsoft.com/office/2006/metadata/properties" ma:root="true" ma:fieldsID="d812e3c679040daf535991ba25647629" ns2:_="" ns3:_="">
    <xsd:import namespace="ca341b55-8cfa-487a-9d72-b8e36cdf3644"/>
    <xsd:import namespace="e6da85a3-1762-4890-8aba-0b90f8f710d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41b55-8cfa-487a-9d72-b8e36cdf3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9e6f003-5300-4637-b8ba-34a33ba63c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da85a3-1762-4890-8aba-0b90f8f710d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c2f0ac7-145e-43f2-9e54-49e8eb1dab86}" ma:internalName="TaxCatchAll" ma:showField="CatchAllData" ma:web="e6da85a3-1762-4890-8aba-0b90f8f710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341b55-8cfa-487a-9d72-b8e36cdf3644">
      <Terms xmlns="http://schemas.microsoft.com/office/infopath/2007/PartnerControls"/>
    </lcf76f155ced4ddcb4097134ff3c332f>
    <TaxCatchAll xmlns="e6da85a3-1762-4890-8aba-0b90f8f710d4" xsi:nil="true"/>
  </documentManagement>
</p:properties>
</file>

<file path=customXml/itemProps1.xml><?xml version="1.0" encoding="utf-8"?>
<ds:datastoreItem xmlns:ds="http://schemas.openxmlformats.org/officeDocument/2006/customXml" ds:itemID="{68D9365C-6B2E-4490-889D-9A33D9C8D164}"/>
</file>

<file path=customXml/itemProps2.xml><?xml version="1.0" encoding="utf-8"?>
<ds:datastoreItem xmlns:ds="http://schemas.openxmlformats.org/officeDocument/2006/customXml" ds:itemID="{90F6D057-5A7C-47E8-B07E-6F53046588C4}">
  <ds:schemaRefs>
    <ds:schemaRef ds:uri="http://schemas.microsoft.com/sharepoint/v3/contenttype/forms"/>
  </ds:schemaRefs>
</ds:datastoreItem>
</file>

<file path=customXml/itemProps3.xml><?xml version="1.0" encoding="utf-8"?>
<ds:datastoreItem xmlns:ds="http://schemas.openxmlformats.org/officeDocument/2006/customXml" ds:itemID="{F19C527D-2B48-4DCD-9ACF-246AE227195F}">
  <ds:schemaRefs>
    <ds:schemaRef ds:uri="http://schemas.microsoft.com/office/2006/metadata/properties"/>
    <ds:schemaRef ds:uri="http://schemas.microsoft.com/office/infopath/2007/PartnerControls"/>
    <ds:schemaRef ds:uri="d67dac6b-d231-4099-ba56-f30deeaff6a5"/>
    <ds:schemaRef ds:uri="d57212bf-09fe-44c9-8970-d3d322efbb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Contents</vt:lpstr>
      <vt:lpstr>1.1 Employment</vt:lpstr>
      <vt:lpstr>1.2 ONS Employment</vt:lpstr>
      <vt:lpstr>1.3 Demographics</vt:lpstr>
      <vt:lpstr>2.1 Salaries and Wages</vt:lpstr>
      <vt:lpstr>2.2 Skills</vt:lpstr>
      <vt:lpstr>2.3 Trainees</vt:lpstr>
      <vt:lpstr>3.1 Turnover</vt:lpstr>
      <vt:lpstr>3.2 Capability Turnover</vt:lpstr>
      <vt:lpstr>3.3 Productivity and Value</vt:lpstr>
      <vt:lpstr>4.1 UK DSE Defence Exports</vt:lpstr>
      <vt:lpstr>4.2 Janes UK Defence Exports</vt:lpstr>
      <vt:lpstr>4.3 Janes UK Defence Imports</vt:lpstr>
      <vt:lpstr>5.1 JEDHub Supply Chain</vt:lpstr>
      <vt:lpstr>5.2 ONS PRODCOM</vt:lpstr>
      <vt:lpstr>5.3 ONS BRES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Owen Spencer - UKDSC</dc:creator>
  <cp:keywords/>
  <dc:description/>
  <cp:lastModifiedBy>Owen Spencer - UKDSC</cp:lastModifiedBy>
  <cp:revision/>
  <dcterms:created xsi:type="dcterms:W3CDTF">2015-06-05T18:17:20Z</dcterms:created>
  <dcterms:modified xsi:type="dcterms:W3CDTF">2023-05-04T07:17:21Z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881701-adb6-426b-8c39-2b2888f84a2a_Enabled">
    <vt:lpwstr>true</vt:lpwstr>
  </property>
  <property fmtid="{D5CDD505-2E9C-101B-9397-08002B2CF9AE}" pid="3" name="MSIP_Label_93881701-adb6-426b-8c39-2b2888f84a2a_SetDate">
    <vt:lpwstr>2023-03-24T12:15:09Z</vt:lpwstr>
  </property>
  <property fmtid="{D5CDD505-2E9C-101B-9397-08002B2CF9AE}" pid="4" name="MSIP_Label_93881701-adb6-426b-8c39-2b2888f84a2a_Method">
    <vt:lpwstr>Privileged</vt:lpwstr>
  </property>
  <property fmtid="{D5CDD505-2E9C-101B-9397-08002B2CF9AE}" pid="5" name="MSIP_Label_93881701-adb6-426b-8c39-2b2888f84a2a_Name">
    <vt:lpwstr>Public</vt:lpwstr>
  </property>
  <property fmtid="{D5CDD505-2E9C-101B-9397-08002B2CF9AE}" pid="6" name="MSIP_Label_93881701-adb6-426b-8c39-2b2888f84a2a_SiteId">
    <vt:lpwstr>d18e8496-10d0-41f3-95cb-33b37f167e17</vt:lpwstr>
  </property>
  <property fmtid="{D5CDD505-2E9C-101B-9397-08002B2CF9AE}" pid="7" name="MSIP_Label_93881701-adb6-426b-8c39-2b2888f84a2a_ActionId">
    <vt:lpwstr>d0b199a5-1954-4e60-8c42-af79664d5eba</vt:lpwstr>
  </property>
  <property fmtid="{D5CDD505-2E9C-101B-9397-08002B2CF9AE}" pid="8" name="MSIP_Label_93881701-adb6-426b-8c39-2b2888f84a2a_ContentBits">
    <vt:lpwstr>0</vt:lpwstr>
  </property>
  <property fmtid="{D5CDD505-2E9C-101B-9397-08002B2CF9AE}" pid="9" name="ContentTypeId">
    <vt:lpwstr>0x010100A57CB1F07289F34DB0FC5B456663FFEC</vt:lpwstr>
  </property>
  <property fmtid="{D5CDD505-2E9C-101B-9397-08002B2CF9AE}" pid="10" name="MediaServiceImageTags">
    <vt:lpwstr/>
  </property>
</Properties>
</file>